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0" windowWidth="15480" windowHeight="7110" activeTab="0"/>
  </bookViews>
  <sheets>
    <sheet name="Introduction" sheetId="1" r:id="rId1"/>
    <sheet name="Calculator" sheetId="2" r:id="rId2"/>
    <sheet name="Example" sheetId="3" r:id="rId3"/>
    <sheet name="Sum PAA polyamide" sheetId="4" r:id="rId4"/>
    <sheet name="Formaldehyde melamine" sheetId="5" r:id="rId5"/>
    <sheet name="Mission" sheetId="6" r:id="rId6"/>
    <sheet name="Legal notice" sheetId="7" r:id="rId7"/>
    <sheet name="Contact" sheetId="8" r:id="rId8"/>
  </sheets>
  <definedNames>
    <definedName name="_xlnm.Print_Area" localSheetId="1">'Calculator'!$A$1:$D$42</definedName>
    <definedName name="_xlnm.Print_Area" localSheetId="2">'Example'!$A$1:$D$42</definedName>
    <definedName name="_xlnm.Print_Area" localSheetId="4">'Formaldehyde melamine'!$A$1:$D$42</definedName>
    <definedName name="_xlnm.Print_Area" localSheetId="0">'Introduction'!$A$1:$A$61</definedName>
    <definedName name="_xlnm.Print_Area" localSheetId="3">'Sum PAA polyamide'!$A$1:$D$42</definedName>
  </definedNames>
  <calcPr fullCalcOnLoad="1"/>
</workbook>
</file>

<file path=xl/sharedStrings.xml><?xml version="1.0" encoding="utf-8"?>
<sst xmlns="http://schemas.openxmlformats.org/spreadsheetml/2006/main" count="369" uniqueCount="135">
  <si>
    <t>DRF</t>
  </si>
  <si>
    <t>no</t>
  </si>
  <si>
    <t>SML (mg/kg)</t>
  </si>
  <si>
    <t>Fat content (%)</t>
  </si>
  <si>
    <t>mg/kg</t>
  </si>
  <si>
    <t>According to "4th amendment"</t>
  </si>
  <si>
    <t>FRF applicable?</t>
  </si>
  <si>
    <t>General rules</t>
  </si>
  <si>
    <t>and</t>
  </si>
  <si>
    <t>FRF = (g fat in food/kg of food)/200 = (% fat × 5)/100</t>
  </si>
  <si>
    <t>This correction by the FRF is not applicable in the following cases:</t>
  </si>
  <si>
    <t>(a) when the material or article is or is intended to be brought in contact with food containing less than 20 % fat;</t>
  </si>
  <si>
    <t>(b) when the material or article is or is intended to be brought in contact with food intended for infants and young children as defined by Directives 91/321/EEC and 96/5/EC;</t>
  </si>
  <si>
    <t>(c) for substances in the Community lists in Annexes II and III having a restriction in column (4) SML= ND or non-listed substances used behind a plastic functional barrier with a migration limit of 0,01 mg/kg;</t>
  </si>
  <si>
    <t>This correction by the FRF is applicable under certain conditions in the following case:</t>
  </si>
  <si>
    <t>The specific migration of lipophilic substances into simulant D and its substitutes shall be corrected by the following factors:</t>
  </si>
  <si>
    <t>(b) the FRF is applicable to migration into simulants, provided the fat content of the food to be packed is known and the requirements mentioned in point 2a are fulfilled.</t>
  </si>
  <si>
    <t>(c) the Total Reduction Factor (TRF) is the factor, with a maximum value of 5, by which a measured specific migration into simulant D or a substitute shall be divided before comparison with the legal limit. It is obtained by multiplying the DRF by the FRF, when both factors are applicable.</t>
  </si>
  <si>
    <t>‘Fat Reduction Factor’ (FRF) is a factor between 1 and 5 by which measured migration of lipophilic substances into a fatty food or simulant D and its substitutes shall be divided before comparison with the specific migration limits.</t>
  </si>
  <si>
    <t>The application of the FRF shall not lead to a specific migration exceeding the overall migration limit.</t>
  </si>
  <si>
    <t>What do you need to do?</t>
  </si>
  <si>
    <t>Annex I</t>
  </si>
  <si>
    <t>(a) articles which are containers or are comparable to containers or which can be filled, with a capacity of less than 500 millilitres (ml) or more than 10 litres (l);</t>
  </si>
  <si>
    <t>(b) sheet, film or other material or articles which cannot be filled or for which it is impracticable to estimate the relationship between the surface area of such material or article and the quantity of food in contact therewith.</t>
  </si>
  <si>
    <t>2. For plastic materials and articles intended to be brought into contact with or already in contact with food intended for infants and young children, as defined by Commission Directives 91/321/EEC and 96/5/EC, the overall migration limit shall always be 60 mg/kg.</t>
  </si>
  <si>
    <t>Article 2</t>
  </si>
  <si>
    <t>Article 7</t>
  </si>
  <si>
    <t>(a) articles which are containers or are comparable to containers or which can be filled, with a capacity of less than 500 ml or more than 10 l;</t>
  </si>
  <si>
    <t>For plastic materials and articles intended to be brought into contact with or already in contact with food for infants and young children, as defined by Directives 91/321/EEC and 96/5/EC, the SMLs shall always be applied as mg/kg.</t>
  </si>
  <si>
    <t>1. Plastic materials and articles shall not transfer their constituents to foodstuffs in quantities exceeding 60 milligrams of the constituents released per kilogram of foodstuff or food simulant (mg/kg) (overall migration limit). However, this limit shall be 10 milligrams per square decimetre of surface area of material or article (mg/dm2) in the case of the following:</t>
  </si>
  <si>
    <t>(b) sheet, film or other material or articles which cannot be filled or for which it is impracticable to estimate the relationship between the surface area of such material or article and the quantity of food in contact therewith. In those cases, the limits set out in Annexes II and III, expressed in mg/kg shall be divided by the conventional conversion factor of 6 in order to express them in mg/dm2.</t>
  </si>
  <si>
    <t>− check whether your substance is listed in Annex IVa of Directive 2002/72/EC and its amendments and select yes or no</t>
  </si>
  <si>
    <t>− fill in the SML from Annex II or III of Directive 2002/72/EC and its amendments</t>
  </si>
  <si>
    <r>
      <t>M</t>
    </r>
    <r>
      <rPr>
        <sz val="8"/>
        <color indexed="8"/>
        <rFont val="Arial"/>
        <family val="2"/>
      </rPr>
      <t>FRF</t>
    </r>
    <r>
      <rPr>
        <sz val="12"/>
        <color indexed="8"/>
        <rFont val="Arial"/>
        <family val="2"/>
      </rPr>
      <t xml:space="preserve"> = M/FRF</t>
    </r>
  </si>
  <si>
    <r>
      <t>Substances considered ‘lipophilic’ for the application of the FRF are listed in Annex IVa. The specific migration of lipophilic substances in mg/kg (M) shall be corrected by the FRF variable between 1 and 5 (M</t>
    </r>
    <r>
      <rPr>
        <sz val="8"/>
        <color indexed="8"/>
        <rFont val="Arial"/>
        <family val="2"/>
      </rPr>
      <t>FRF)</t>
    </r>
    <r>
      <rPr>
        <sz val="12"/>
        <color indexed="8"/>
        <rFont val="Arial"/>
        <family val="2"/>
      </rPr>
      <t>. The following equations shall be applied before comparison with the legal limit:</t>
    </r>
  </si>
  <si>
    <t>Interpretation of results:</t>
  </si>
  <si>
    <t>Relevant parts of Directive 2002/72/EC with amendments are Art. 2 and Art. 7 and Annex I</t>
  </si>
  <si>
    <t>− fill in the fat content of the food to which the article comes into contact (examples in spreadsheet "Example for different foods")</t>
  </si>
  <si>
    <t>− fillable material/article with 0.5≤V≤10 litre tested with food: maximum acceptable concentration is SML x FRF (≤ 60 mg/kg)</t>
  </si>
  <si>
    <t>− fillable material/article with 0.5≤V≤10 litre tested with food simulant D: maximum acceptable concentration SML x TRF mg/kg</t>
  </si>
  <si>
    <t xml:space="preserve">The maximum acceptable concentration or migration calculated in these spreadsheets are to be compared directly with the measured (or modelled) migration into the food simulant D, the fatty foodstuff or from a FCM surface. Note that is not the legal way to demonstrate compliance. </t>
  </si>
  <si>
    <t>− fill in the DRF, which you can find in the Annex of Directive 85/572/EEC, if food simulant D is used</t>
  </si>
  <si>
    <t>Simulant D Reduction Factor (DRF)</t>
  </si>
  <si>
    <t>The Directive distinguishes 4 combinations of articles and test conditions leading to different maximum acceptable concentrations/migrations in food simulant D and/or food:</t>
  </si>
  <si>
    <t>click and select</t>
  </si>
  <si>
    <t>− fill in the volume of the material/article if applicable</t>
  </si>
  <si>
    <t>− fill in the highest real food contact surface-to-volume ratio</t>
  </si>
  <si>
    <t>Fat reduction factor applicable?</t>
  </si>
  <si>
    <t>yes</t>
  </si>
  <si>
    <t>test medium</t>
  </si>
  <si>
    <t>food</t>
  </si>
  <si>
    <t>50% ethanol</t>
  </si>
  <si>
    <t>volume of material/article (ml)</t>
  </si>
  <si>
    <t>Colour codes:</t>
  </si>
  <si>
    <t>Name</t>
  </si>
  <si>
    <t>Plastic FCM</t>
  </si>
  <si>
    <t>Polymer type</t>
  </si>
  <si>
    <t>Lot no.</t>
  </si>
  <si>
    <t>Name of sample</t>
  </si>
  <si>
    <t>Type of food</t>
  </si>
  <si>
    <t>Allowed total reduction factor TRF (always ≤ 5)</t>
  </si>
  <si>
    <t>Fat reduction factor (FRF)</t>
  </si>
  <si>
    <t>range 1-5</t>
  </si>
  <si>
    <r>
      <t>Surface-to-volume ratio (dm</t>
    </r>
    <r>
      <rPr>
        <vertAlign val="superscript"/>
        <sz val="11"/>
        <color indexed="8"/>
        <rFont val="Calibri"/>
        <family val="2"/>
      </rPr>
      <t>2</t>
    </r>
    <r>
      <rPr>
        <sz val="11"/>
        <color theme="1"/>
        <rFont val="Calibri"/>
        <family val="2"/>
      </rPr>
      <t>/kg)</t>
    </r>
  </si>
  <si>
    <t>= facultative information</t>
  </si>
  <si>
    <t>= calculated values</t>
  </si>
  <si>
    <t>= obligatory information for the calculations</t>
  </si>
  <si>
    <t>food or simulant</t>
  </si>
  <si>
    <t>Time</t>
  </si>
  <si>
    <t>Temperature</t>
  </si>
  <si>
    <t>Specific migration (mg/kg)</t>
  </si>
  <si>
    <r>
      <t>Specific migration (mg/dm</t>
    </r>
    <r>
      <rPr>
        <vertAlign val="superscript"/>
        <sz val="11"/>
        <color indexed="8"/>
        <rFont val="Calibri"/>
        <family val="2"/>
      </rPr>
      <t>2</t>
    </r>
    <r>
      <rPr>
        <sz val="11"/>
        <color theme="1"/>
        <rFont val="Calibri"/>
        <family val="2"/>
      </rPr>
      <t>)</t>
    </r>
  </si>
  <si>
    <r>
      <t>mg/dm</t>
    </r>
    <r>
      <rPr>
        <vertAlign val="superscript"/>
        <sz val="11"/>
        <color indexed="8"/>
        <rFont val="Calibri"/>
        <family val="2"/>
      </rPr>
      <t>2</t>
    </r>
  </si>
  <si>
    <t>Calculated maximum acceptable concentration in test</t>
  </si>
  <si>
    <r>
      <t>material surface-to-volume of food contact ratio (dm</t>
    </r>
    <r>
      <rPr>
        <vertAlign val="superscript"/>
        <sz val="11"/>
        <color indexed="8"/>
        <rFont val="Calibri"/>
        <family val="2"/>
      </rPr>
      <t>2</t>
    </r>
    <r>
      <rPr>
        <sz val="11"/>
        <color theme="1"/>
        <rFont val="Calibri"/>
        <family val="2"/>
      </rPr>
      <t>/kg)</t>
    </r>
  </si>
  <si>
    <t>A</t>
  </si>
  <si>
    <t>B</t>
  </si>
  <si>
    <t>C</t>
  </si>
  <si>
    <t>D</t>
  </si>
  <si>
    <t>Sample in Compliance</t>
  </si>
  <si>
    <t>yes/no</t>
  </si>
  <si>
    <t xml:space="preserve">By convention: 1 liter of food simulant = 1 kg </t>
  </si>
  <si>
    <t>The mission of the JRC is to provide customer-driven scientific and technical support for the conception, development, implementation and monitoring of EU policies. As a service of the European Commission, the JRC functions as a reference centre of science and technology for the Union. Close to the policy-making process, it serves the common interest of the Member States, while being independent of special interests, whether private or national.</t>
  </si>
  <si>
    <t>The mission of the JRC-IHCP is to protect the interests and health of the consumer in the framework of EU legislation on chemicals, food, and consumer products by providing scientific and technical support including risk-benefit assessment and analysis of traceability.</t>
  </si>
  <si>
    <t>Neither the European Commission nor any person acting on behalf of the Commission is responsible for the use which might be made of this publication.</t>
  </si>
  <si>
    <t>How to obtain EU publications</t>
  </si>
  <si>
    <t>Our priced publications are available from EU Bookshop (http://bookshop.europa.eu), where you can place an order with the sales agent of your choice. The Publications Office has a worldwide network of sales agents. You can obtain their contact details by sending a fax to (352) 29 29-42758.</t>
  </si>
  <si>
    <t>− fillable material/article with V&lt;0.5 or V&gt;10 litre or films/sheets tested with food simulant D: maximum acceptable migration SML x DRF / 6 dm²/kg or maximum acceptable concentration SML x TRF mg/kg</t>
  </si>
  <si>
    <t>− fillable material/article with V&lt;0.5 or V&gt;10 litre or films/sheets tested with food: maximum acceptable migration SML / 6 dm²/kg  (≤10 mg/dm²) or maximum acceptable concentration SML x FRF (≤60 mg/kg)</t>
  </si>
  <si>
    <t>if the calculator specifies both a maximum acceptable concentration and a maximum acceptable migration, the specific migration is in compliance when it is below one of the two calculated values</t>
  </si>
  <si>
    <t>According to Directive 85/572/EEC, Annex</t>
  </si>
  <si>
    <t>Jens Højslev Petersen, Eddo J. Hoekstra</t>
  </si>
  <si>
    <t>− fill in the surface-to-volume ratio in your migration experiment</t>
  </si>
  <si>
    <t>– select your food simulant</t>
  </si>
  <si>
    <t>– fill in your test result (facultative)</t>
  </si>
  <si>
    <t>Introduction</t>
  </si>
  <si>
    <t xml:space="preserve">Calculation of the maximum acceptable specific migration of a substance from the SML under your experimental conditions in food or food simulant </t>
  </si>
  <si>
    <r>
      <t>The specific migration limits in the list set out in Annexes II and III are expressed in mg/kg. However, such limits are expressed in mg/dm</t>
    </r>
    <r>
      <rPr>
        <sz val="12"/>
        <color indexed="10"/>
        <rFont val="Calibri"/>
        <family val="2"/>
      </rPr>
      <t xml:space="preserve">² </t>
    </r>
    <r>
      <rPr>
        <sz val="12"/>
        <color indexed="8"/>
        <rFont val="Arial"/>
        <family val="2"/>
      </rPr>
      <t>in the following cases:</t>
    </r>
  </si>
  <si>
    <t>European Commission
Joint Research Centre
Institute for Health and Consumer Protection
Address: Via E. Fermi 2749, 21027 Ispra (VA), Italy
E-mail: eddo.hoekstra@jrc.ec.europa.eu
Tel.: +39-0332-785319
Fax: +39-0332-786762
http://ihcp.jrc.ec.europa.eu/ 
http://www.jrc.ec.europa.eu/ 
Europe Direct is a service to help you find answers
to your questions about the European Union
Freephone number (*):
00 800 6 7 8 9 10 11
(*) Certain mobile telephone operators do not allow access to 00 800 numbers or these calls may be billed.
A great deal of additional information on the European Union is available on the Internet. It can be accessed through the Europa server http://europa.eu/ 
ISSN 1018-5593
Luxembourg: Office for Official Publications of the European Communities
© European Communities, 2010
Reproduction is authorised provided the source is acknowledged</t>
  </si>
  <si>
    <t xml:space="preserve">This spreadsheet is prepared in the framework of the Task Force on the Fourth Amendment of Directive 2002/72/EC within the EURL-NRL network on Food Contact Materials. According to this amended Directive 2002/72/EC you need to compare your experimenally obtained result, a specific migration in mg/kg or mg/dm², of a substance with the Specific Migration Limit (SML) for checking compliance.  As usual, you should correct your experimental result for the difference between the experimental surface-to-volume ratio and the one for the real food application. Furthermore, for certain types of food and when using simulant D you shall divide your result by a simulant D reduction factor (DRF) before you compare your result with the SML. </t>
  </si>
  <si>
    <t>If you are testing the release of a lipophilic substance that is listed in Annex IVa (which is the new possibility), in view to be in contact with foods that have a fat content of 20% or higher, you shall divide your experimentally result by a fat reduction factor (FRF). In cases where both the DRF and the FRF can be applied, the total reduction factor (TRF=DRF*FRF) cannot exceed 5. Since the application of the DRF and FRF is rather complex, a calculator is developed. You can use this calculator in two ways. First you can calculate from the SML a maximum acceptable specific migration in your experimental set-up before you start with experiments or modelling. Second, you can directly compare your experimentally obtained result with the maximum acceptable specific migration in your experimental set-up and see if your material or article is in compliance for that substance.</t>
  </si>
  <si>
    <r>
      <t xml:space="preserve">2a. Correction of specific migration in foods containing more than 20 % fat by the Fat Reduction Factor (FRF): </t>
    </r>
  </si>
  <si>
    <r>
      <t>For containers and other fillable articles with a capacity of less than 500 millilitres or more than 10 litres and for sheets and films in contact with foods containing more than 20 % fat, either the migration is calculated as concentration in the food or food simulant (mg/kg) and corrected by the FRF, or it is re-calculated as mg/dm</t>
    </r>
    <r>
      <rPr>
        <sz val="12"/>
        <rFont val="Calibri"/>
        <family val="2"/>
      </rPr>
      <t>²</t>
    </r>
    <r>
      <rPr>
        <sz val="12"/>
        <rFont val="Arial"/>
        <family val="2"/>
      </rPr>
      <t xml:space="preserve"> without applying the FRF. If one of the two values is below the SML, the material or article shall be considered in compliance. </t>
    </r>
  </si>
  <si>
    <r>
      <t>(d) for materials and articles for which it is impracticable to estimate the relationship between the surface area and the quantity of food in contact therewith, for example due to their shape or use, and the migration is calculated using the conventional surface area/volume conversion factor of 6 dm</t>
    </r>
    <r>
      <rPr>
        <vertAlign val="superscript"/>
        <sz val="12"/>
        <rFont val="Calibri"/>
        <family val="2"/>
      </rPr>
      <t>2</t>
    </r>
    <r>
      <rPr>
        <sz val="12"/>
        <rFont val="Arial"/>
        <family val="2"/>
      </rPr>
      <t>/kg.</t>
    </r>
  </si>
  <si>
    <t>2b. Correction of specific migration in food simulant D:</t>
  </si>
  <si>
    <t>(a) the reduction factor referred to in point 3 of the Annex to Directive 85/572/EEC, hereinafter termed simulant D Reduction Factor (DRF). The DRF may not be applicable when the specific migration into simulant D is higher than 80 % of the content of the substance in the finished material or article (for example thin films). Scientific or experimental evidence (for example testing with the most critical foods) is required to determine whether the DRF is applicable. It is also not applicable for substances in the Community lists having a restriction in column (4) SML = ND or non-listed substances used behind a plastic functional barrier with a migration limit of 0.01 mg/kg.</t>
  </si>
  <si>
    <t>Note</t>
  </si>
  <si>
    <t>this calculator is not valid for:</t>
  </si>
  <si>
    <t>1. substances behind the functional barrier</t>
  </si>
  <si>
    <t>2. caps, gaskets, stoppers and similar sealing articles if the intended use of the article is not known</t>
  </si>
  <si>
    <t>Irganox</t>
  </si>
  <si>
    <t>Food intended for infant or young children (&lt;3 years)?</t>
  </si>
  <si>
    <t>formaldehyde</t>
  </si>
  <si>
    <t>"yes" means that substance is in Annex IVa and that 1) material/article will not come into contact with food intended for infants and young children according to Directives 91/321/EEC and 96/5/EC, 2) SML is not "not detectable" and 3) surface-to-volume ratio is known or estimatable</t>
  </si>
  <si>
    <r>
      <t xml:space="preserve">Always </t>
    </r>
    <r>
      <rPr>
        <sz val="11"/>
        <color indexed="8"/>
        <rFont val="Arial"/>
        <family val="0"/>
      </rPr>
      <t>≤</t>
    </r>
    <r>
      <rPr>
        <sz val="11"/>
        <color indexed="8"/>
        <rFont val="Calibri"/>
        <family val="2"/>
      </rPr>
      <t>60 mg/kg; if SML=ND, please fill in the limit of detection</t>
    </r>
  </si>
  <si>
    <r>
      <t>this is the surface-to-volume ratio of the material/article that will come into contact with food; If you do not know this value you should fill in the default value of 6 dm</t>
    </r>
    <r>
      <rPr>
        <vertAlign val="superscript"/>
        <sz val="11"/>
        <rFont val="Calibri"/>
        <family val="2"/>
      </rPr>
      <t>2</t>
    </r>
    <r>
      <rPr>
        <sz val="11"/>
        <color theme="1"/>
        <rFont val="Calibri"/>
        <family val="2"/>
      </rPr>
      <t>/kg</t>
    </r>
  </si>
  <si>
    <t>According to Directive 85/572/EEC, Annex; you should fill DRF = 1 in the specific case where 1) the migrated mass of the substance is bigger than 80% of the original mass in the material/article and 2) if SML=ND</t>
  </si>
  <si>
    <t>IMPORTANT NOTES</t>
  </si>
  <si>
    <t>Be aware that influence of the expanded measurement uncertainty is not taken into account</t>
  </si>
  <si>
    <t>Calculation of maximum acceptable specific migration of a substance from the SML in food or food simulant in your experimental conditions</t>
  </si>
  <si>
    <t>Calculation of maximum acceptable specific migration of Primary Aromatic Amines from the SML in food or food simulant in your experimental conditions</t>
  </si>
  <si>
    <t>Calculation of maximum acceptable specific migration of formaldehyde from the SML in food or food simulant in your experimental conditions</t>
  </si>
  <si>
    <t>Correction for DRF, FRF or TRF, and surface-to-volume ratio of real food contact</t>
  </si>
  <si>
    <r>
      <t>this parameter is only used to determine whether the specific migration needs to be expressed in mg/kg or mg/dm</t>
    </r>
    <r>
      <rPr>
        <vertAlign val="superscript"/>
        <sz val="11"/>
        <color indexed="8"/>
        <rFont val="Calibri"/>
        <family val="2"/>
      </rPr>
      <t>2</t>
    </r>
    <r>
      <rPr>
        <sz val="11"/>
        <color theme="1"/>
        <rFont val="Calibri"/>
        <family val="2"/>
      </rPr>
      <t xml:space="preserve">; when you leave the cell empty then it means that you deal with a non-fillable article </t>
    </r>
  </si>
  <si>
    <t>Data related to:</t>
  </si>
  <si>
    <t>Migrating Substance</t>
  </si>
  <si>
    <t>Food in contact with FCM</t>
  </si>
  <si>
    <t>Migration Test Conditions</t>
  </si>
  <si>
    <t>Migration Test Results</t>
  </si>
  <si>
    <t>Corrected test results (to be compared with the legislative limit)</t>
  </si>
  <si>
    <t>= fixed values in this specific application</t>
  </si>
  <si>
    <r>
      <t>∑</t>
    </r>
    <r>
      <rPr>
        <sz val="8.8"/>
        <color indexed="8"/>
        <rFont val="Calibri"/>
        <family val="2"/>
      </rPr>
      <t xml:space="preserve"> </t>
    </r>
    <r>
      <rPr>
        <sz val="11"/>
        <color theme="1"/>
        <rFont val="Calibri"/>
        <family val="2"/>
      </rPr>
      <t>PAA</t>
    </r>
  </si>
  <si>
    <t>According to the food declaration obligatory value only when FRF is used</t>
  </si>
  <si>
    <t>sum of formaldehyde and hexamethylenetetramine</t>
  </si>
  <si>
    <r>
      <t>fill in only one result, i.e. specific migration in mg/kg or mg/dm</t>
    </r>
    <r>
      <rPr>
        <vertAlign val="superscript"/>
        <sz val="11"/>
        <color indexed="8"/>
        <rFont val="Calibri"/>
        <family val="2"/>
      </rPr>
      <t>2</t>
    </r>
    <r>
      <rPr>
        <sz val="11"/>
        <color indexed="8"/>
        <rFont val="Calibri"/>
        <family val="2"/>
      </rPr>
      <t xml:space="preserve">. </t>
    </r>
  </si>
</sst>
</file>

<file path=xl/styles.xml><?xml version="1.0" encoding="utf-8"?>
<styleSheet xmlns="http://schemas.openxmlformats.org/spreadsheetml/2006/main">
  <numFmts count="53">
    <numFmt numFmtId="5" formatCode="&quot;kr&quot;\ #,##0;&quot;kr&quot;\ \-#,##0"/>
    <numFmt numFmtId="6" formatCode="&quot;kr&quot;\ #,##0;[Red]&quot;kr&quot;\ \-#,##0"/>
    <numFmt numFmtId="7" formatCode="&quot;kr&quot;\ #,##0.00;&quot;kr&quot;\ \-#,##0.00"/>
    <numFmt numFmtId="8" formatCode="&quot;kr&quot;\ #,##0.00;[Red]&quot;kr&quot;\ \-#,##0.00"/>
    <numFmt numFmtId="42" formatCode="_ &quot;kr&quot;\ * #,##0_ ;_ &quot;kr&quot;\ * \-#,##0_ ;_ &quot;kr&quot;\ * &quot;-&quot;_ ;_ @_ "/>
    <numFmt numFmtId="41" formatCode="_ * #,##0_ ;_ * \-#,##0_ ;_ * &quot;-&quot;_ ;_ @_ "/>
    <numFmt numFmtId="44" formatCode="_ &quot;kr&quot;\ * #,##0.00_ ;_ &quot;kr&quot;\ * \-#,##0.00_ ;_ &quot;kr&quot;\ * &quot;-&quot;??_ ;_ @_ "/>
    <numFmt numFmtId="43" formatCode="_ * #,##0.00_ ;_ * \-#,##0.00_ ;_ * &quot;-&quot;??_ ;_ @_ "/>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kr&quot;\ #,##0_);\(&quot;kr&quot;\ #,##0\)"/>
    <numFmt numFmtId="173" formatCode="&quot;kr&quot;\ #,##0_);[Red]\(&quot;kr&quot;\ #,##0\)"/>
    <numFmt numFmtId="174" formatCode="&quot;kr&quot;\ #,##0.00_);\(&quot;kr&quot;\ #,##0.00\)"/>
    <numFmt numFmtId="175" formatCode="&quot;kr&quot;\ #,##0.00_);[Red]\(&quot;kr&quot;\ #,##0.00\)"/>
    <numFmt numFmtId="176" formatCode="_(&quot;kr&quot;\ * #,##0_);_(&quot;kr&quot;\ * \(#,##0\);_(&quot;kr&quot;\ * &quot;-&quot;_);_(@_)"/>
    <numFmt numFmtId="177" formatCode="_(* #,##0_);_(* \(#,##0\);_(* &quot;-&quot;_);_(@_)"/>
    <numFmt numFmtId="178" formatCode="_(&quot;kr&quot;\ * #,##0.00_);_(&quot;kr&quot;\ * \(#,##0.00\);_(&quot;kr&quot;\ * &quot;-&quot;??_);_(@_)"/>
    <numFmt numFmtId="179" formatCode="_(* #,##0.00_);_(* \(#,##0.00\);_(* &quot;-&quot;??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quot;$&quot;* #,##0.00_);_(&quot;$&quot;* \(#,##0.00\);_(&quot;$&quot;* &quot;-&quot;??_);_(@_)"/>
    <numFmt numFmtId="186" formatCode="&quot;€&quot;#,##0;\-&quot;€&quot;#,##0"/>
    <numFmt numFmtId="187" formatCode="&quot;€&quot;#,##0;[Red]\-&quot;€&quot;#,##0"/>
    <numFmt numFmtId="188" formatCode="&quot;€&quot;#,##0.00;\-&quot;€&quot;#,##0.00"/>
    <numFmt numFmtId="189" formatCode="&quot;€&quot;#,##0.00;[Red]\-&quot;€&quot;#,##0.00"/>
    <numFmt numFmtId="190" formatCode="_-&quot;€&quot;* #,##0_-;\-&quot;€&quot;* #,##0_-;_-&quot;€&quot;* &quot;-&quot;_-;_-@_-"/>
    <numFmt numFmtId="191" formatCode="_-&quot;€&quot;* #,##0.00_-;\-&quot;€&quot;* #,##0.00_-;_-&quot;€&quot;* &quot;-&quot;??_-;_-@_-"/>
    <numFmt numFmtId="192" formatCode="#,##0\ &quot;€&quot;;\-#,##0\ &quot;€&quot;"/>
    <numFmt numFmtId="193" formatCode="#,##0\ &quot;€&quot;;[Red]\-#,##0\ &quot;€&quot;"/>
    <numFmt numFmtId="194" formatCode="#,##0.00\ &quot;€&quot;;\-#,##0.00\ &quot;€&quot;"/>
    <numFmt numFmtId="195" formatCode="#,##0.00\ &quot;€&quot;;[Red]\-#,##0.00\ &quot;€&quot;"/>
    <numFmt numFmtId="196" formatCode="_-* #,##0\ &quot;€&quot;_-;\-* #,##0\ &quot;€&quot;_-;_-* &quot;-&quot;\ &quot;€&quot;_-;_-@_-"/>
    <numFmt numFmtId="197" formatCode="_-* #,##0\ _€_-;\-* #,##0\ _€_-;_-* &quot;-&quot;\ _€_-;_-@_-"/>
    <numFmt numFmtId="198" formatCode="_-* #,##0.00\ &quot;€&quot;_-;\-* #,##0.00\ &quot;€&quot;_-;_-* &quot;-&quot;??\ &quot;€&quot;_-;_-@_-"/>
    <numFmt numFmtId="199" formatCode="_-* #,##0.00\ _€_-;\-* #,##0.00\ _€_-;_-* &quot;-&quot;??\ _€_-;_-@_-"/>
    <numFmt numFmtId="200" formatCode="0.0000"/>
    <numFmt numFmtId="201" formatCode="0.000"/>
    <numFmt numFmtId="202" formatCode="0.0"/>
    <numFmt numFmtId="203" formatCode="&quot;Yes&quot;;&quot;Yes&quot;;&quot;No&quot;"/>
    <numFmt numFmtId="204" formatCode="&quot;True&quot;;&quot;True&quot;;&quot;False&quot;"/>
    <numFmt numFmtId="205" formatCode="&quot;On&quot;;&quot;On&quot;;&quot;Off&quot;"/>
    <numFmt numFmtId="206" formatCode="[$€-2]\ #,##0.00_);[Red]\([$€-2]\ #,##0.00\)"/>
    <numFmt numFmtId="207" formatCode="[$-809]dd\ mmmm\ yyyy"/>
    <numFmt numFmtId="208" formatCode="[$-809]dd\ mmmm\ yyyy;@"/>
  </numFmts>
  <fonts count="52">
    <font>
      <sz val="11"/>
      <color theme="1"/>
      <name val="Calibri"/>
      <family val="2"/>
    </font>
    <font>
      <sz val="11"/>
      <color indexed="8"/>
      <name val="Calibri"/>
      <family val="2"/>
    </font>
    <font>
      <b/>
      <sz val="11"/>
      <color indexed="8"/>
      <name val="Calibri"/>
      <family val="2"/>
    </font>
    <font>
      <sz val="11"/>
      <name val="Calibri"/>
      <family val="2"/>
    </font>
    <font>
      <u val="single"/>
      <sz val="9.9"/>
      <color indexed="12"/>
      <name val="Calibri"/>
      <family val="2"/>
    </font>
    <font>
      <u val="single"/>
      <sz val="9.9"/>
      <color indexed="36"/>
      <name val="Calibri"/>
      <family val="2"/>
    </font>
    <font>
      <sz val="11"/>
      <color indexed="10"/>
      <name val="Calibri"/>
      <family val="2"/>
    </font>
    <font>
      <sz val="8"/>
      <name val="Calibri"/>
      <family val="2"/>
    </font>
    <font>
      <sz val="8.5"/>
      <color indexed="8"/>
      <name val="TimesNewRoman+20"/>
      <family val="0"/>
    </font>
    <font>
      <b/>
      <sz val="12"/>
      <color indexed="8"/>
      <name val="Arial"/>
      <family val="2"/>
    </font>
    <font>
      <sz val="12"/>
      <color indexed="8"/>
      <name val="Arial"/>
      <family val="2"/>
    </font>
    <font>
      <sz val="8"/>
      <color indexed="8"/>
      <name val="Arial"/>
      <family val="2"/>
    </font>
    <font>
      <vertAlign val="superscript"/>
      <sz val="11"/>
      <color indexed="8"/>
      <name val="Calibri"/>
      <family val="2"/>
    </font>
    <font>
      <sz val="10"/>
      <color indexed="8"/>
      <name val="Arial"/>
      <family val="2"/>
    </font>
    <font>
      <b/>
      <sz val="10"/>
      <color indexed="8"/>
      <name val="Arial"/>
      <family val="2"/>
    </font>
    <font>
      <sz val="12"/>
      <name val="Arial"/>
      <family val="2"/>
    </font>
    <font>
      <sz val="12"/>
      <color indexed="10"/>
      <name val="Calibri"/>
      <family val="2"/>
    </font>
    <font>
      <vertAlign val="superscript"/>
      <sz val="11"/>
      <name val="Calibri"/>
      <family val="2"/>
    </font>
    <font>
      <sz val="12"/>
      <name val="Calibri"/>
      <family val="2"/>
    </font>
    <font>
      <vertAlign val="superscript"/>
      <sz val="12"/>
      <name val="Calibri"/>
      <family val="2"/>
    </font>
    <font>
      <sz val="11"/>
      <color indexed="8"/>
      <name val="Arial"/>
      <family val="0"/>
    </font>
    <font>
      <sz val="8.8"/>
      <color indexed="8"/>
      <name val="Calibri"/>
      <family val="2"/>
    </font>
    <font>
      <sz val="11"/>
      <color indexed="9"/>
      <name val="Calibri"/>
      <family val="2"/>
    </font>
    <font>
      <b/>
      <sz val="11"/>
      <color indexed="52"/>
      <name val="Calibri"/>
      <family val="2"/>
    </font>
    <font>
      <i/>
      <sz val="11"/>
      <color indexed="23"/>
      <name val="Calibri"/>
      <family val="2"/>
    </font>
    <font>
      <sz val="11"/>
      <color indexed="17"/>
      <name val="Calibri"/>
      <family val="2"/>
    </font>
    <font>
      <sz val="11"/>
      <color indexed="62"/>
      <name val="Calibri"/>
      <family val="2"/>
    </font>
    <font>
      <b/>
      <sz val="11"/>
      <color indexed="9"/>
      <name val="Calibri"/>
      <family val="2"/>
    </font>
    <font>
      <sz val="11"/>
      <color indexed="60"/>
      <name val="Calibri"/>
      <family val="2"/>
    </font>
    <font>
      <b/>
      <sz val="11"/>
      <color indexed="63"/>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8"/>
      <color indexed="56"/>
      <name val="Cambria"/>
      <family val="2"/>
    </font>
    <font>
      <sz val="11"/>
      <color indexed="2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44"/>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199" fontId="1" fillId="0" borderId="0" applyFont="0" applyFill="0" applyBorder="0" applyAlignment="0" applyProtection="0"/>
    <xf numFmtId="197" fontId="1" fillId="0" borderId="0" applyFont="0" applyFill="0" applyBorder="0" applyAlignment="0" applyProtection="0"/>
    <xf numFmtId="198" fontId="1" fillId="0" borderId="0" applyFont="0" applyFill="0" applyBorder="0" applyAlignment="0" applyProtection="0"/>
    <xf numFmtId="196" fontId="1" fillId="0" borderId="0" applyFont="0" applyFill="0" applyBorder="0" applyAlignment="0" applyProtection="0"/>
    <xf numFmtId="0" fontId="40" fillId="0" borderId="0" applyNumberFormat="0" applyFill="0" applyBorder="0" applyAlignment="0" applyProtection="0"/>
    <xf numFmtId="0" fontId="5"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1" fillId="32" borderId="7" applyNumberFormat="0" applyFont="0" applyAlignment="0" applyProtection="0"/>
    <xf numFmtId="0" fontId="48" fillId="27" borderId="8" applyNumberFormat="0" applyAlignment="0" applyProtection="0"/>
    <xf numFmtId="9" fontId="1"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77">
    <xf numFmtId="0" fontId="0" fillId="0" borderId="0" xfId="0" applyFont="1" applyAlignment="1">
      <alignment/>
    </xf>
    <xf numFmtId="0" fontId="2" fillId="0" borderId="0" xfId="0" applyFont="1" applyAlignment="1" applyProtection="1">
      <alignment/>
      <protection/>
    </xf>
    <xf numFmtId="0" fontId="0" fillId="0" borderId="0" xfId="0" applyAlignment="1" applyProtection="1">
      <alignment/>
      <protection/>
    </xf>
    <xf numFmtId="0" fontId="9" fillId="0" borderId="0" xfId="0" applyFont="1" applyAlignment="1">
      <alignment wrapText="1"/>
    </xf>
    <xf numFmtId="0" fontId="9" fillId="0" borderId="0" xfId="0" applyFont="1" applyAlignment="1">
      <alignment/>
    </xf>
    <xf numFmtId="0" fontId="9" fillId="0" borderId="0" xfId="0" applyFont="1" applyAlignment="1">
      <alignment wrapText="1" shrinkToFit="1"/>
    </xf>
    <xf numFmtId="0" fontId="10" fillId="0" borderId="0" xfId="0" applyFont="1" applyAlignment="1">
      <alignment wrapText="1" shrinkToFit="1"/>
    </xf>
    <xf numFmtId="0" fontId="9" fillId="0" borderId="0" xfId="0" applyFont="1" applyAlignment="1">
      <alignment wrapText="1" shrinkToFit="1"/>
    </xf>
    <xf numFmtId="0" fontId="10" fillId="0" borderId="0" xfId="0" applyFont="1" applyAlignment="1">
      <alignment horizontal="left" wrapText="1" shrinkToFit="1"/>
    </xf>
    <xf numFmtId="0" fontId="1" fillId="0" borderId="0" xfId="0" applyFont="1" applyAlignment="1" applyProtection="1">
      <alignment/>
      <protection/>
    </xf>
    <xf numFmtId="0" fontId="0" fillId="0" borderId="0" xfId="0" applyFill="1" applyAlignment="1" applyProtection="1">
      <alignment/>
      <protection/>
    </xf>
    <xf numFmtId="0" fontId="0" fillId="0" borderId="0" xfId="0" applyFill="1" applyBorder="1" applyAlignment="1" applyProtection="1">
      <alignment horizontal="center"/>
      <protection/>
    </xf>
    <xf numFmtId="0" fontId="0" fillId="0" borderId="0" xfId="0" applyBorder="1" applyAlignment="1" applyProtection="1">
      <alignment horizontal="center"/>
      <protection/>
    </xf>
    <xf numFmtId="0" fontId="0" fillId="33" borderId="10" xfId="0" applyFill="1" applyBorder="1" applyAlignment="1" applyProtection="1">
      <alignment horizontal="center"/>
      <protection locked="0"/>
    </xf>
    <xf numFmtId="0" fontId="0" fillId="34" borderId="10" xfId="0" applyFill="1" applyBorder="1" applyAlignment="1" applyProtection="1">
      <alignment horizontal="center"/>
      <protection/>
    </xf>
    <xf numFmtId="0" fontId="6" fillId="0" borderId="0" xfId="0" applyFont="1" applyFill="1" applyBorder="1" applyAlignment="1" applyProtection="1">
      <alignment wrapText="1"/>
      <protection/>
    </xf>
    <xf numFmtId="0" fontId="0" fillId="0" borderId="10" xfId="0" applyBorder="1" applyAlignment="1" applyProtection="1">
      <alignment horizontal="center" vertical="center" wrapText="1"/>
      <protection/>
    </xf>
    <xf numFmtId="0" fontId="1" fillId="0" borderId="10" xfId="0" applyFont="1" applyBorder="1" applyAlignment="1" applyProtection="1">
      <alignment wrapText="1" shrinkToFit="1"/>
      <protection/>
    </xf>
    <xf numFmtId="0" fontId="1" fillId="0" borderId="10" xfId="0" applyFont="1" applyFill="1" applyBorder="1" applyAlignment="1" applyProtection="1">
      <alignment wrapText="1" shrinkToFit="1"/>
      <protection/>
    </xf>
    <xf numFmtId="0" fontId="0" fillId="0" borderId="0" xfId="0" applyBorder="1" applyAlignment="1" applyProtection="1">
      <alignment/>
      <protection/>
    </xf>
    <xf numFmtId="0" fontId="0" fillId="35" borderId="10" xfId="0" applyFill="1" applyBorder="1" applyAlignment="1" applyProtection="1">
      <alignment horizontal="center"/>
      <protection locked="0"/>
    </xf>
    <xf numFmtId="0" fontId="0" fillId="33" borderId="10" xfId="0" applyFill="1" applyBorder="1" applyAlignment="1" applyProtection="1">
      <alignment horizontal="center" vertical="center"/>
      <protection locked="0"/>
    </xf>
    <xf numFmtId="0" fontId="0" fillId="35" borderId="10" xfId="0" applyFill="1" applyBorder="1" applyAlignment="1" applyProtection="1">
      <alignment horizontal="center" vertical="center"/>
      <protection locked="0"/>
    </xf>
    <xf numFmtId="0" fontId="6" fillId="0" borderId="10" xfId="0" applyFont="1" applyFill="1" applyBorder="1" applyAlignment="1" applyProtection="1">
      <alignment horizontal="left" wrapText="1"/>
      <protection/>
    </xf>
    <xf numFmtId="0" fontId="0" fillId="0" borderId="10" xfId="0" applyBorder="1" applyAlignment="1" applyProtection="1">
      <alignment horizontal="left" wrapText="1"/>
      <protection/>
    </xf>
    <xf numFmtId="16" fontId="0" fillId="0" borderId="10" xfId="0" applyNumberFormat="1" applyBorder="1" applyAlignment="1" applyProtection="1">
      <alignment horizontal="left" wrapText="1"/>
      <protection/>
    </xf>
    <xf numFmtId="0" fontId="0" fillId="33" borderId="0" xfId="0" applyFill="1" applyAlignment="1" applyProtection="1">
      <alignment/>
      <protection/>
    </xf>
    <xf numFmtId="0" fontId="0" fillId="0" borderId="0" xfId="0" applyAlignment="1" applyProtection="1" quotePrefix="1">
      <alignment/>
      <protection/>
    </xf>
    <xf numFmtId="0" fontId="0" fillId="35" borderId="0" xfId="0" applyFill="1" applyAlignment="1" applyProtection="1">
      <alignment/>
      <protection/>
    </xf>
    <xf numFmtId="0" fontId="0" fillId="34" borderId="0" xfId="0" applyFill="1" applyAlignment="1" applyProtection="1">
      <alignment/>
      <protection/>
    </xf>
    <xf numFmtId="0" fontId="0" fillId="0" borderId="0" xfId="0" applyAlignment="1" applyProtection="1">
      <alignment/>
      <protection/>
    </xf>
    <xf numFmtId="0" fontId="0" fillId="0" borderId="0" xfId="0" applyBorder="1" applyAlignment="1" applyProtection="1">
      <alignment/>
      <protection/>
    </xf>
    <xf numFmtId="0" fontId="0" fillId="0" borderId="0" xfId="0" applyAlignment="1">
      <alignment wrapText="1"/>
    </xf>
    <xf numFmtId="0" fontId="0" fillId="0" borderId="0" xfId="0" applyAlignment="1">
      <alignment shrinkToFit="1"/>
    </xf>
    <xf numFmtId="0" fontId="0" fillId="0" borderId="0" xfId="0" applyAlignment="1">
      <alignment wrapText="1" shrinkToFit="1"/>
    </xf>
    <xf numFmtId="0" fontId="0" fillId="0" borderId="0" xfId="0" applyNumberFormat="1" applyAlignment="1">
      <alignment wrapText="1" shrinkToFit="1"/>
    </xf>
    <xf numFmtId="0" fontId="13" fillId="0" borderId="0" xfId="0" applyFont="1" applyAlignment="1">
      <alignment/>
    </xf>
    <xf numFmtId="0" fontId="13" fillId="0" borderId="0" xfId="0" applyFont="1" applyAlignment="1">
      <alignment horizontal="justify"/>
    </xf>
    <xf numFmtId="0" fontId="14" fillId="0" borderId="0" xfId="0" applyFont="1" applyAlignment="1">
      <alignment horizontal="left"/>
    </xf>
    <xf numFmtId="0" fontId="15" fillId="0" borderId="0" xfId="0" applyFont="1" applyAlignment="1">
      <alignment wrapText="1" shrinkToFit="1"/>
    </xf>
    <xf numFmtId="0" fontId="3" fillId="0" borderId="10" xfId="0" applyFont="1" applyBorder="1" applyAlignment="1" applyProtection="1">
      <alignment horizontal="left" wrapText="1"/>
      <protection/>
    </xf>
    <xf numFmtId="208" fontId="15" fillId="0" borderId="0" xfId="0" applyNumberFormat="1" applyFont="1" applyAlignment="1">
      <alignment horizontal="left" wrapText="1" shrinkToFit="1"/>
    </xf>
    <xf numFmtId="0" fontId="15" fillId="0" borderId="0" xfId="0" applyFont="1" applyAlignment="1">
      <alignment horizontal="left"/>
    </xf>
    <xf numFmtId="0" fontId="15" fillId="0" borderId="0" xfId="0" applyFont="1" applyAlignment="1">
      <alignment vertical="center" wrapText="1"/>
    </xf>
    <xf numFmtId="0" fontId="1" fillId="0" borderId="10" xfId="0" applyFont="1" applyFill="1" applyBorder="1" applyAlignment="1" applyProtection="1">
      <alignment horizontal="left" wrapText="1"/>
      <protection/>
    </xf>
    <xf numFmtId="0" fontId="10" fillId="0" borderId="0" xfId="0" applyFont="1" applyAlignment="1">
      <alignment wrapText="1" shrinkToFit="1"/>
    </xf>
    <xf numFmtId="0" fontId="9" fillId="0" borderId="0" xfId="0" applyFont="1" applyAlignment="1" applyProtection="1">
      <alignment/>
      <protection/>
    </xf>
    <xf numFmtId="0" fontId="10" fillId="0" borderId="0" xfId="0" applyNumberFormat="1" applyFont="1" applyAlignment="1">
      <alignment wrapText="1" shrinkToFit="1"/>
    </xf>
    <xf numFmtId="0" fontId="10" fillId="0" borderId="0" xfId="0" applyFont="1" applyAlignment="1">
      <alignment/>
    </xf>
    <xf numFmtId="0" fontId="15" fillId="0" borderId="0" xfId="0" applyFont="1" applyAlignment="1">
      <alignment horizontal="left" wrapText="1" shrinkToFit="1"/>
    </xf>
    <xf numFmtId="0" fontId="0" fillId="33" borderId="10" xfId="0" applyFill="1" applyBorder="1" applyAlignment="1" applyProtection="1">
      <alignment horizontal="center" vertical="center" wrapText="1"/>
      <protection locked="0"/>
    </xf>
    <xf numFmtId="0" fontId="0" fillId="34" borderId="10" xfId="0" applyNumberFormat="1" applyFill="1" applyBorder="1" applyAlignment="1" applyProtection="1">
      <alignment horizontal="center" vertical="center" wrapText="1"/>
      <protection/>
    </xf>
    <xf numFmtId="0" fontId="0" fillId="0" borderId="10" xfId="0" applyBorder="1" applyAlignment="1" applyProtection="1">
      <alignment horizontal="left"/>
      <protection/>
    </xf>
    <xf numFmtId="0" fontId="0" fillId="0" borderId="10" xfId="0" applyBorder="1" applyAlignment="1" applyProtection="1">
      <alignment horizontal="left" vertical="center" wrapText="1"/>
      <protection/>
    </xf>
    <xf numFmtId="0" fontId="1" fillId="0" borderId="10" xfId="0" applyFont="1" applyBorder="1" applyAlignment="1" applyProtection="1">
      <alignment horizontal="left" vertical="center" wrapText="1" shrinkToFit="1"/>
      <protection/>
    </xf>
    <xf numFmtId="0" fontId="0" fillId="0" borderId="0" xfId="0" applyAlignment="1" applyProtection="1">
      <alignment wrapText="1" shrinkToFit="1"/>
      <protection/>
    </xf>
    <xf numFmtId="0" fontId="1" fillId="0" borderId="10" xfId="0" applyFont="1" applyBorder="1" applyAlignment="1" applyProtection="1">
      <alignment horizontal="left" wrapText="1"/>
      <protection/>
    </xf>
    <xf numFmtId="0" fontId="6" fillId="0" borderId="0" xfId="0" applyFont="1" applyAlignment="1" applyProtection="1">
      <alignment/>
      <protection/>
    </xf>
    <xf numFmtId="0" fontId="0" fillId="0" borderId="10" xfId="0" applyFill="1" applyBorder="1" applyAlignment="1" applyProtection="1">
      <alignment horizontal="center" vertical="center" wrapText="1"/>
      <protection/>
    </xf>
    <xf numFmtId="0" fontId="0" fillId="34" borderId="10" xfId="0" applyFill="1" applyBorder="1" applyAlignment="1" applyProtection="1">
      <alignment horizontal="center" vertical="center" wrapText="1"/>
      <protection/>
    </xf>
    <xf numFmtId="0" fontId="1" fillId="34" borderId="10" xfId="0" applyFont="1" applyFill="1" applyBorder="1" applyAlignment="1" applyProtection="1">
      <alignment horizontal="center" vertical="center" wrapText="1"/>
      <protection/>
    </xf>
    <xf numFmtId="0" fontId="3" fillId="0" borderId="0" xfId="0" applyFont="1" applyAlignment="1" applyProtection="1">
      <alignment/>
      <protection/>
    </xf>
    <xf numFmtId="0" fontId="3" fillId="0" borderId="10" xfId="0" applyFont="1" applyBorder="1" applyAlignment="1" applyProtection="1">
      <alignment vertical="center"/>
      <protection/>
    </xf>
    <xf numFmtId="0" fontId="0" fillId="36" borderId="0" xfId="0" applyFill="1" applyAlignment="1" applyProtection="1">
      <alignment/>
      <protection/>
    </xf>
    <xf numFmtId="0" fontId="0" fillId="36" borderId="10" xfId="0" applyFill="1" applyBorder="1" applyAlignment="1" applyProtection="1">
      <alignment horizontal="center" vertical="center" wrapText="1"/>
      <protection/>
    </xf>
    <xf numFmtId="0" fontId="0" fillId="36" borderId="10" xfId="0" applyFill="1" applyBorder="1" applyAlignment="1" applyProtection="1">
      <alignment horizontal="center"/>
      <protection/>
    </xf>
    <xf numFmtId="0" fontId="20" fillId="36" borderId="10" xfId="0" applyFont="1" applyFill="1" applyBorder="1" applyAlignment="1" applyProtection="1">
      <alignment horizontal="center"/>
      <protection/>
    </xf>
    <xf numFmtId="0" fontId="3" fillId="0" borderId="11" xfId="0" applyFont="1" applyBorder="1" applyAlignment="1" applyProtection="1">
      <alignment vertical="center"/>
      <protection/>
    </xf>
    <xf numFmtId="0" fontId="3" fillId="0" borderId="12" xfId="0" applyFont="1" applyBorder="1" applyAlignment="1" applyProtection="1">
      <alignment vertical="center"/>
      <protection/>
    </xf>
    <xf numFmtId="0" fontId="3" fillId="0" borderId="11" xfId="0" applyFont="1" applyBorder="1" applyAlignment="1" applyProtection="1">
      <alignment vertical="center" wrapText="1"/>
      <protection/>
    </xf>
    <xf numFmtId="0" fontId="3" fillId="0" borderId="12" xfId="0" applyFont="1" applyBorder="1" applyAlignment="1" applyProtection="1">
      <alignment vertical="center" wrapText="1"/>
      <protection/>
    </xf>
    <xf numFmtId="0" fontId="0" fillId="0" borderId="11" xfId="0" applyBorder="1" applyAlignment="1" applyProtection="1">
      <alignment horizontal="left" vertical="center" wrapText="1"/>
      <protection/>
    </xf>
    <xf numFmtId="0" fontId="0" fillId="0" borderId="12" xfId="0" applyBorder="1" applyAlignment="1" applyProtection="1">
      <alignment horizontal="left" vertical="center" wrapText="1"/>
      <protection/>
    </xf>
    <xf numFmtId="0" fontId="0" fillId="0" borderId="0" xfId="0" applyAlignment="1" applyProtection="1">
      <alignment wrapText="1" shrinkToFit="1"/>
      <protection/>
    </xf>
    <xf numFmtId="0" fontId="3" fillId="0" borderId="10" xfId="0" applyFont="1" applyBorder="1" applyAlignment="1" applyProtection="1">
      <alignment vertical="center" wrapText="1"/>
      <protection/>
    </xf>
    <xf numFmtId="0" fontId="3" fillId="0" borderId="13" xfId="0" applyFont="1" applyBorder="1" applyAlignment="1" applyProtection="1">
      <alignment vertical="center"/>
      <protection/>
    </xf>
    <xf numFmtId="0" fontId="0" fillId="0" borderId="12" xfId="0"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2">
    <dxf/>
    <dxf>
      <fill>
        <patternFill>
          <bgColor indexed="10"/>
        </patternFill>
      </fill>
    </dxf>
    <dxf>
      <fill>
        <patternFill>
          <bgColor indexed="11"/>
        </patternFill>
      </fill>
    </dxf>
    <dxf/>
    <dxf>
      <fill>
        <patternFill>
          <bgColor indexed="10"/>
        </patternFill>
      </fill>
    </dxf>
    <dxf>
      <fill>
        <patternFill>
          <bgColor indexed="11"/>
        </patternFill>
      </fill>
    </dxf>
    <dxf/>
    <dxf>
      <fill>
        <patternFill>
          <bgColor indexed="10"/>
        </patternFill>
      </fill>
    </dxf>
    <dxf>
      <fill>
        <patternFill>
          <bgColor indexed="11"/>
        </patternFill>
      </fill>
    </dxf>
    <dxf/>
    <dxf>
      <fill>
        <patternFill>
          <bgColor indexed="10"/>
        </patternFill>
      </fill>
    </dxf>
    <dxf>
      <fill>
        <patternFill>
          <bgColor indexed="11"/>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A61"/>
  <sheetViews>
    <sheetView tabSelected="1" zoomScale="75" zoomScaleNormal="75" zoomScalePageLayoutView="0" workbookViewId="0" topLeftCell="A1">
      <selection activeCell="A4" sqref="A4"/>
    </sheetView>
  </sheetViews>
  <sheetFormatPr defaultColWidth="9.140625" defaultRowHeight="15"/>
  <cols>
    <col min="1" max="1" width="170.28125" style="5" customWidth="1"/>
    <col min="2" max="16384" width="9.140625" style="4" customWidth="1"/>
  </cols>
  <sheetData>
    <row r="1" ht="15.75">
      <c r="A1" s="46" t="s">
        <v>96</v>
      </c>
    </row>
    <row r="3" ht="15.75">
      <c r="A3" s="41">
        <v>40675</v>
      </c>
    </row>
    <row r="4" ht="15.75">
      <c r="A4" s="42" t="s">
        <v>91</v>
      </c>
    </row>
    <row r="5" ht="15.75">
      <c r="A5" s="42"/>
    </row>
    <row r="6" ht="15.75">
      <c r="A6" s="5" t="s">
        <v>95</v>
      </c>
    </row>
    <row r="7" s="3" customFormat="1" ht="75">
      <c r="A7" s="43" t="s">
        <v>99</v>
      </c>
    </row>
    <row r="8" ht="90.75">
      <c r="A8" s="47" t="s">
        <v>100</v>
      </c>
    </row>
    <row r="9" s="48" customFormat="1" ht="15">
      <c r="A9" s="47"/>
    </row>
    <row r="10" ht="31.5">
      <c r="A10" s="5" t="s">
        <v>43</v>
      </c>
    </row>
    <row r="11" ht="15.75">
      <c r="A11" s="6" t="s">
        <v>39</v>
      </c>
    </row>
    <row r="12" ht="30.75">
      <c r="A12" s="39" t="s">
        <v>87</v>
      </c>
    </row>
    <row r="13" ht="15.75">
      <c r="A13" s="6" t="s">
        <v>38</v>
      </c>
    </row>
    <row r="14" ht="30.75">
      <c r="A14" s="39" t="s">
        <v>88</v>
      </c>
    </row>
    <row r="16" ht="15.75">
      <c r="A16" s="5" t="s">
        <v>20</v>
      </c>
    </row>
    <row r="17" ht="15.75">
      <c r="A17" s="6" t="s">
        <v>32</v>
      </c>
    </row>
    <row r="18" ht="15.75">
      <c r="A18" s="6" t="s">
        <v>31</v>
      </c>
    </row>
    <row r="19" ht="15.75">
      <c r="A19" s="39" t="s">
        <v>45</v>
      </c>
    </row>
    <row r="20" ht="15.75">
      <c r="A20" s="39" t="s">
        <v>92</v>
      </c>
    </row>
    <row r="21" ht="15.75">
      <c r="A21" s="39" t="s">
        <v>46</v>
      </c>
    </row>
    <row r="22" ht="15.75">
      <c r="A22" s="6" t="s">
        <v>41</v>
      </c>
    </row>
    <row r="23" ht="15.75">
      <c r="A23" s="6" t="s">
        <v>37</v>
      </c>
    </row>
    <row r="24" ht="15.75">
      <c r="A24" s="45" t="s">
        <v>93</v>
      </c>
    </row>
    <row r="25" ht="15.75">
      <c r="A25" s="45" t="s">
        <v>94</v>
      </c>
    </row>
    <row r="26" ht="15.75">
      <c r="A26" s="6"/>
    </row>
    <row r="27" ht="15.75">
      <c r="A27" s="5" t="s">
        <v>35</v>
      </c>
    </row>
    <row r="28" ht="30.75">
      <c r="A28" s="6" t="s">
        <v>40</v>
      </c>
    </row>
    <row r="29" ht="15.75">
      <c r="A29" s="6"/>
    </row>
    <row r="30" s="3" customFormat="1" ht="15.75">
      <c r="A30" s="7" t="s">
        <v>36</v>
      </c>
    </row>
    <row r="31" s="3" customFormat="1" ht="15.75">
      <c r="A31" s="5" t="s">
        <v>25</v>
      </c>
    </row>
    <row r="32" s="3" customFormat="1" ht="45.75">
      <c r="A32" s="8" t="s">
        <v>29</v>
      </c>
    </row>
    <row r="33" s="3" customFormat="1" ht="15.75">
      <c r="A33" s="8" t="s">
        <v>22</v>
      </c>
    </row>
    <row r="34" s="3" customFormat="1" ht="30.75">
      <c r="A34" s="8" t="s">
        <v>23</v>
      </c>
    </row>
    <row r="35" s="3" customFormat="1" ht="30.75">
      <c r="A35" s="8" t="s">
        <v>24</v>
      </c>
    </row>
    <row r="36" s="3" customFormat="1" ht="15.75">
      <c r="A36" s="5" t="s">
        <v>26</v>
      </c>
    </row>
    <row r="37" s="3" customFormat="1" ht="15.75">
      <c r="A37" s="8" t="s">
        <v>97</v>
      </c>
    </row>
    <row r="38" s="3" customFormat="1" ht="15.75">
      <c r="A38" s="8" t="s">
        <v>27</v>
      </c>
    </row>
    <row r="39" s="3" customFormat="1" ht="45.75">
      <c r="A39" s="8" t="s">
        <v>30</v>
      </c>
    </row>
    <row r="40" ht="30.75">
      <c r="A40" s="8" t="s">
        <v>28</v>
      </c>
    </row>
    <row r="41" ht="15.75">
      <c r="A41" s="7" t="s">
        <v>21</v>
      </c>
    </row>
    <row r="42" ht="15.75">
      <c r="A42" s="49" t="s">
        <v>101</v>
      </c>
    </row>
    <row r="43" ht="30.75">
      <c r="A43" s="8" t="s">
        <v>18</v>
      </c>
    </row>
    <row r="44" ht="15.75">
      <c r="A44" s="8" t="s">
        <v>7</v>
      </c>
    </row>
    <row r="45" ht="30.75">
      <c r="A45" s="8" t="s">
        <v>34</v>
      </c>
    </row>
    <row r="46" ht="15.75">
      <c r="A46" s="8" t="s">
        <v>33</v>
      </c>
    </row>
    <row r="47" ht="15.75">
      <c r="A47" s="8" t="s">
        <v>8</v>
      </c>
    </row>
    <row r="48" ht="15.75">
      <c r="A48" s="8" t="s">
        <v>9</v>
      </c>
    </row>
    <row r="49" ht="15.75">
      <c r="A49" s="8" t="s">
        <v>10</v>
      </c>
    </row>
    <row r="50" ht="15.75">
      <c r="A50" s="8" t="s">
        <v>11</v>
      </c>
    </row>
    <row r="51" ht="30.75">
      <c r="A51" s="8" t="s">
        <v>12</v>
      </c>
    </row>
    <row r="52" ht="30.75">
      <c r="A52" s="8" t="s">
        <v>13</v>
      </c>
    </row>
    <row r="53" ht="33">
      <c r="A53" s="49" t="s">
        <v>103</v>
      </c>
    </row>
    <row r="54" ht="15.75">
      <c r="A54" s="8" t="s">
        <v>14</v>
      </c>
    </row>
    <row r="55" ht="46.5">
      <c r="A55" s="49" t="s">
        <v>102</v>
      </c>
    </row>
    <row r="56" ht="15.75">
      <c r="A56" s="8" t="s">
        <v>19</v>
      </c>
    </row>
    <row r="57" ht="15.75">
      <c r="A57" s="49" t="s">
        <v>104</v>
      </c>
    </row>
    <row r="58" ht="15.75">
      <c r="A58" s="8" t="s">
        <v>15</v>
      </c>
    </row>
    <row r="59" ht="75.75">
      <c r="A59" s="8" t="s">
        <v>105</v>
      </c>
    </row>
    <row r="60" ht="30" customHeight="1">
      <c r="A60" s="8" t="s">
        <v>16</v>
      </c>
    </row>
    <row r="61" ht="30.75">
      <c r="A61" s="8" t="s">
        <v>17</v>
      </c>
    </row>
  </sheetData>
  <sheetProtection password="D98D" sheet="1"/>
  <printOptions/>
  <pageMargins left="0.75" right="0.75" top="1" bottom="1" header="0.5" footer="0.5"/>
  <pageSetup fitToHeight="2" fitToWidth="1" horizontalDpi="600" verticalDpi="600" orientation="portrait" paperSize="9" scale="50"/>
</worksheet>
</file>

<file path=xl/worksheets/sheet2.xml><?xml version="1.0" encoding="utf-8"?>
<worksheet xmlns="http://schemas.openxmlformats.org/spreadsheetml/2006/main" xmlns:r="http://schemas.openxmlformats.org/officeDocument/2006/relationships">
  <sheetPr>
    <pageSetUpPr fitToPage="1"/>
  </sheetPr>
  <dimension ref="A1:K50"/>
  <sheetViews>
    <sheetView zoomScale="80" zoomScaleNormal="80" zoomScalePageLayoutView="0" workbookViewId="0" topLeftCell="A1">
      <selection activeCell="C21" sqref="C21"/>
    </sheetView>
  </sheetViews>
  <sheetFormatPr defaultColWidth="9.140625" defaultRowHeight="15"/>
  <cols>
    <col min="1" max="1" width="27.28125" style="2" customWidth="1"/>
    <col min="2" max="2" width="39.140625" style="2" customWidth="1"/>
    <col min="3" max="3" width="14.7109375" style="2" customWidth="1"/>
    <col min="4" max="4" width="79.57421875" style="2" customWidth="1"/>
    <col min="5" max="5" width="18.421875" style="2" hidden="1" customWidth="1"/>
    <col min="6" max="6" width="21.421875" style="2" customWidth="1"/>
    <col min="7" max="7" width="18.57421875" style="2" customWidth="1"/>
    <col min="8" max="8" width="18.8515625" style="2" customWidth="1"/>
    <col min="9" max="16384" width="9.140625" style="2" customWidth="1"/>
  </cols>
  <sheetData>
    <row r="1" spans="1:3" ht="15">
      <c r="A1" s="1" t="s">
        <v>119</v>
      </c>
      <c r="B1" s="9"/>
      <c r="C1" s="9"/>
    </row>
    <row r="3" s="4" customFormat="1" ht="15.75">
      <c r="A3" s="41">
        <v>40675</v>
      </c>
    </row>
    <row r="4" s="4" customFormat="1" ht="15.75">
      <c r="A4" s="42" t="s">
        <v>91</v>
      </c>
    </row>
    <row r="6" spans="1:4" ht="15">
      <c r="A6" s="2" t="s">
        <v>53</v>
      </c>
      <c r="C6" s="26"/>
      <c r="D6" s="27" t="s">
        <v>66</v>
      </c>
    </row>
    <row r="7" spans="3:7" ht="15">
      <c r="C7" s="28"/>
      <c r="D7" s="27" t="s">
        <v>64</v>
      </c>
      <c r="F7" s="10"/>
      <c r="G7" s="27"/>
    </row>
    <row r="8" spans="3:7" ht="15">
      <c r="C8" s="29"/>
      <c r="D8" s="27" t="s">
        <v>65</v>
      </c>
      <c r="F8" s="10"/>
      <c r="G8" s="27"/>
    </row>
    <row r="9" spans="3:7" ht="15">
      <c r="C9" s="10"/>
      <c r="D9" s="27"/>
      <c r="F9" s="10"/>
      <c r="G9" s="27"/>
    </row>
    <row r="10" spans="3:7" ht="15">
      <c r="C10" s="10"/>
      <c r="D10" s="27"/>
      <c r="F10" s="10"/>
      <c r="G10" s="27"/>
    </row>
    <row r="11" spans="1:7" ht="15">
      <c r="A11" s="2" t="s">
        <v>106</v>
      </c>
      <c r="B11" s="2" t="s">
        <v>107</v>
      </c>
      <c r="C11" s="10" t="s">
        <v>108</v>
      </c>
      <c r="D11" s="27"/>
      <c r="F11" s="10"/>
      <c r="G11" s="27"/>
    </row>
    <row r="12" spans="1:11" ht="30" customHeight="1">
      <c r="A12" s="1"/>
      <c r="C12" s="73" t="s">
        <v>109</v>
      </c>
      <c r="D12" s="73"/>
      <c r="I12" s="10"/>
      <c r="J12" s="10"/>
      <c r="K12" s="10"/>
    </row>
    <row r="13" spans="1:11" ht="15" customHeight="1">
      <c r="A13" s="1"/>
      <c r="C13" s="55"/>
      <c r="D13" s="55"/>
      <c r="I13" s="10"/>
      <c r="J13" s="10"/>
      <c r="K13" s="10"/>
    </row>
    <row r="14" spans="1:11" ht="15">
      <c r="A14" s="61" t="s">
        <v>124</v>
      </c>
      <c r="D14" s="57" t="s">
        <v>117</v>
      </c>
      <c r="I14" s="10"/>
      <c r="J14" s="10"/>
      <c r="K14" s="10"/>
    </row>
    <row r="15" spans="1:4" ht="15">
      <c r="A15" s="67" t="s">
        <v>125</v>
      </c>
      <c r="B15" s="52" t="s">
        <v>54</v>
      </c>
      <c r="C15" s="20"/>
      <c r="D15" s="24"/>
    </row>
    <row r="16" spans="1:7" ht="15">
      <c r="A16" s="75"/>
      <c r="B16" s="52" t="s">
        <v>2</v>
      </c>
      <c r="C16" s="13"/>
      <c r="D16" s="56" t="s">
        <v>114</v>
      </c>
      <c r="F16" s="11"/>
      <c r="G16" s="11"/>
    </row>
    <row r="17" spans="1:8" ht="59.25" customHeight="1">
      <c r="A17" s="68"/>
      <c r="B17" s="53" t="s">
        <v>47</v>
      </c>
      <c r="C17" s="50" t="s">
        <v>44</v>
      </c>
      <c r="D17" s="44" t="s">
        <v>113</v>
      </c>
      <c r="E17" s="30"/>
      <c r="F17" s="30"/>
      <c r="G17" s="30"/>
      <c r="H17" s="15"/>
    </row>
    <row r="18" spans="1:8" ht="15">
      <c r="A18" s="67" t="s">
        <v>55</v>
      </c>
      <c r="B18" s="53" t="s">
        <v>56</v>
      </c>
      <c r="C18" s="22"/>
      <c r="D18" s="23"/>
      <c r="F18" s="15"/>
      <c r="G18" s="15"/>
      <c r="H18" s="15"/>
    </row>
    <row r="19" spans="1:8" ht="15">
      <c r="A19" s="75"/>
      <c r="B19" s="53" t="s">
        <v>57</v>
      </c>
      <c r="C19" s="22"/>
      <c r="D19" s="23"/>
      <c r="F19" s="15"/>
      <c r="G19" s="15"/>
      <c r="H19" s="15"/>
    </row>
    <row r="20" spans="1:7" ht="47.25">
      <c r="A20" s="75"/>
      <c r="B20" s="53" t="s">
        <v>52</v>
      </c>
      <c r="C20" s="21"/>
      <c r="D20" s="24" t="s">
        <v>123</v>
      </c>
      <c r="F20" s="11"/>
      <c r="G20" s="11"/>
    </row>
    <row r="21" spans="1:7" ht="47.25">
      <c r="A21" s="68"/>
      <c r="B21" s="24" t="s">
        <v>74</v>
      </c>
      <c r="C21" s="21"/>
      <c r="D21" s="24" t="s">
        <v>115</v>
      </c>
      <c r="F21" s="11"/>
      <c r="G21" s="11"/>
    </row>
    <row r="22" spans="1:7" ht="15">
      <c r="A22" s="67" t="s">
        <v>126</v>
      </c>
      <c r="B22" s="24" t="s">
        <v>58</v>
      </c>
      <c r="C22" s="20"/>
      <c r="D22" s="24"/>
      <c r="F22" s="11"/>
      <c r="G22" s="11"/>
    </row>
    <row r="23" spans="1:7" ht="15">
      <c r="A23" s="75"/>
      <c r="B23" s="24" t="s">
        <v>59</v>
      </c>
      <c r="C23" s="20"/>
      <c r="D23" s="24" t="s">
        <v>90</v>
      </c>
      <c r="E23" s="31"/>
      <c r="F23" s="11"/>
      <c r="G23" s="11"/>
    </row>
    <row r="24" spans="1:7" ht="30">
      <c r="A24" s="75"/>
      <c r="B24" s="24" t="s">
        <v>111</v>
      </c>
      <c r="C24" s="50" t="s">
        <v>44</v>
      </c>
      <c r="D24" s="24"/>
      <c r="E24" s="31"/>
      <c r="F24" s="11"/>
      <c r="G24" s="11"/>
    </row>
    <row r="25" spans="1:7" ht="45">
      <c r="A25" s="75"/>
      <c r="B25" s="54" t="s">
        <v>42</v>
      </c>
      <c r="C25" s="50" t="s">
        <v>44</v>
      </c>
      <c r="D25" s="40" t="s">
        <v>116</v>
      </c>
      <c r="E25" s="31"/>
      <c r="F25" s="11"/>
      <c r="G25" s="11"/>
    </row>
    <row r="26" spans="1:7" ht="15">
      <c r="A26" s="75"/>
      <c r="B26" s="17" t="s">
        <v>3</v>
      </c>
      <c r="C26" s="13"/>
      <c r="D26" s="24" t="s">
        <v>132</v>
      </c>
      <c r="E26" s="31"/>
      <c r="F26" s="11"/>
      <c r="G26" s="11"/>
    </row>
    <row r="27" spans="1:7" ht="15">
      <c r="A27" s="75"/>
      <c r="B27" s="18" t="s">
        <v>61</v>
      </c>
      <c r="C27" s="14">
        <f>IF(C17="yes",(IF(C26*5/100&lt;=1,1,C26*5/100)),1)</f>
        <v>1</v>
      </c>
      <c r="D27" s="25" t="s">
        <v>62</v>
      </c>
      <c r="E27" s="19"/>
      <c r="F27" s="11"/>
      <c r="G27" s="11"/>
    </row>
    <row r="28" spans="1:7" ht="30">
      <c r="A28" s="68"/>
      <c r="B28" s="17" t="s">
        <v>60</v>
      </c>
      <c r="C28" s="14" t="e">
        <f>IF(C25*C27&gt;=5,5,C25*C27)</f>
        <v>#VALUE!</v>
      </c>
      <c r="D28" s="24" t="s">
        <v>5</v>
      </c>
      <c r="E28" s="12"/>
      <c r="F28" s="12"/>
      <c r="G28" s="11"/>
    </row>
    <row r="29" spans="1:7" ht="17.25">
      <c r="A29" s="67" t="s">
        <v>127</v>
      </c>
      <c r="B29" s="24" t="s">
        <v>63</v>
      </c>
      <c r="C29" s="13"/>
      <c r="D29" s="40" t="s">
        <v>81</v>
      </c>
      <c r="F29" s="11"/>
      <c r="G29" s="11"/>
    </row>
    <row r="30" spans="1:7" ht="30" customHeight="1">
      <c r="A30" s="75"/>
      <c r="B30" s="53" t="s">
        <v>67</v>
      </c>
      <c r="C30" s="50" t="s">
        <v>44</v>
      </c>
      <c r="D30" s="24"/>
      <c r="F30" s="11"/>
      <c r="G30" s="11"/>
    </row>
    <row r="31" spans="1:7" ht="15">
      <c r="A31" s="75"/>
      <c r="B31" s="24" t="s">
        <v>68</v>
      </c>
      <c r="C31" s="20"/>
      <c r="D31" s="24"/>
      <c r="F31" s="11"/>
      <c r="G31" s="11"/>
    </row>
    <row r="32" spans="1:7" ht="15">
      <c r="A32" s="68"/>
      <c r="B32" s="24" t="s">
        <v>69</v>
      </c>
      <c r="C32" s="20"/>
      <c r="D32" s="24"/>
      <c r="F32" s="11"/>
      <c r="G32" s="11"/>
    </row>
    <row r="33" spans="1:7" ht="15" customHeight="1">
      <c r="A33" s="67" t="s">
        <v>128</v>
      </c>
      <c r="B33" s="24" t="s">
        <v>70</v>
      </c>
      <c r="C33" s="13"/>
      <c r="D33" s="71" t="s">
        <v>134</v>
      </c>
      <c r="F33" s="11"/>
      <c r="G33" s="11"/>
    </row>
    <row r="34" spans="1:7" ht="15" customHeight="1">
      <c r="A34" s="68"/>
      <c r="B34" s="24" t="s">
        <v>71</v>
      </c>
      <c r="C34" s="13"/>
      <c r="D34" s="76"/>
      <c r="E34" s="12"/>
      <c r="F34" s="11"/>
      <c r="G34" s="11"/>
    </row>
    <row r="35" spans="1:7" ht="30" customHeight="1">
      <c r="A35" s="69" t="s">
        <v>129</v>
      </c>
      <c r="B35" s="53" t="s">
        <v>70</v>
      </c>
      <c r="C35" s="60" t="e">
        <f>IF(C33&gt;0,E35,IF(AND(C17="yes",C24="yes"),"FRF not for child food",IF(OR(C30="A",C30="B",C30="C",C30="50% ethanol"),IF(OR(C20&lt;500,C20&gt;10000),IF(C24="yes",C34*C29,"not applicable"),C34*C29),IF(C17="no",IF(C30="D",IF(OR(C20&lt;500,C20&gt;10000),IF(C24="yes",C34*C29/C25,"not applicable"),C34*C29/C25),IF(OR(C20&lt;500,C20&gt;10000),IF(C24="yes",IF(C16*C29/C21&lt;=60,C34*C29,60),"not applicable"),IF(C16*C29/C21&lt;=60,C34*C29,60))),IF(C30="D",C34*C29/C28,IF(C16*C29/C21*C27&lt;=60,C34*C29/C27,60))))))</f>
        <v>#DIV/0!</v>
      </c>
      <c r="D35" s="71" t="s">
        <v>122</v>
      </c>
      <c r="E35" s="12" t="e">
        <f>IF(AND(C17="yes",C24="yes"),"FRF not for child food",IF(OR(C30="A",C30="B",C30="C",C30="50% ethanol"),IF(OR(C20&lt;500,C20&gt;10000),IF(C24="yes",C33*C21/C29,"not applicable"),C33*C21/C29),IF(C17="no",IF(C30="D",IF(OR(C20&lt;500,C20&gt;10000),IF(C24="yes",C33*C21/C29/C25,"not applicable"),C33*C21/C29/C25),IF(OR(C20&lt;500,C20&gt;10000),IF(C24="yes",IF(C16*C29/C21&lt;=60,C33*C21/C29,60),"not applicable"),IF(C16*C29/C21&lt;=60,C33*C21/C29,60))),IF(C30="D",C33*C21/C29/C28,IF(C16*C29/C21*C27&lt;=60,C33*C21/C29/C27,60)))))</f>
        <v>#DIV/0!</v>
      </c>
      <c r="F35" s="11"/>
      <c r="G35" s="11"/>
    </row>
    <row r="36" spans="1:7" ht="30" customHeight="1">
      <c r="A36" s="70"/>
      <c r="B36" s="53" t="s">
        <v>71</v>
      </c>
      <c r="C36" s="59" t="e">
        <f>IF(C34&gt;0,E36,IF(OR(C30="A",C30="B",C30="C",C30="50% ethanol"),IF(OR(C20&lt;500,C20&gt;10000),IF(C24="yes","not applicable",C33/C29),"not applicable"),IF(C17="no",IF(C30="D",IF(OR(C20&lt;500,C20&gt;10000),IF(C24="yes","not applicable",C33/C29/C25),"not applicable"),IF(OR(C20&lt;500,C20&gt;10000),IF(C24="yes","not applicable",IF(C16/6&lt;=10,C33/C29,10)),"not applicable")),IF(C30="D",IF(OR(C20&lt;500,C20&gt;10000),IF(C24="yes","not applicable",C33/C29/C25),"not applicable"),IF(OR(C20&lt;500,C20&gt;10000),IF(C24="yes","not applicable",IF(C16/6&lt;=10,C33/C29,10)),"not applicable")))))</f>
        <v>#DIV/0!</v>
      </c>
      <c r="D36" s="72"/>
      <c r="E36" s="12">
        <f>IF(OR(C30="A",C30="B",C30="C",C30="50% ethanol"),IF(OR(C20&lt;500,C20&gt;10000),IF(C24="yes","not applicable",C34),"not applicable"),IF(C17="no",IF(C30="D",IF(OR(C20&lt;500,C20&gt;10000),IF(C24="yes","not applicable",C34/C25),"not applicable"),IF(OR(C20&lt;500,C20&gt;10000),IF(C24="yes","not applicable",IF(C16/6&lt;=10,C34,10)),"not applicable")),IF(C30="D",IF(OR(C20&lt;500,C20&gt;10000),IF(C24="yes","not applicable",C34/C25),"not applicable"),IF(OR(C20&lt;500,C20&gt;10000),IF(C24="yes","not applicable",IF(C16/6&lt;=10,C34,10)),"not applicable"))))</f>
        <v>0</v>
      </c>
      <c r="F36" s="11"/>
      <c r="G36" s="11"/>
    </row>
    <row r="37" spans="1:7" ht="30" customHeight="1">
      <c r="A37" s="74" t="s">
        <v>73</v>
      </c>
      <c r="B37" s="16" t="s">
        <v>4</v>
      </c>
      <c r="C37" s="51" t="e">
        <f>IF(AND(C17="yes",C24="yes"),"FRF not for child food",IF(OR(C30="A",C30="B",C30="C",C30="50% ethanol"),IF(OR(C20&lt;500,C20&gt;10000),IF(C24="yes",C16*C29/C21,"not applicable"),C16*C29/C21),IF(C17="no",IF(C30="D",IF(OR(C20&lt;500,C20&gt;10000),IF(C24="yes",C16*C25*C29/C21,"not applicable"),C16*C25*C29/C21),IF(OR(C20&lt;500,C20&gt;10000),IF(C24="yes",IF(C16*C29/C21&lt;=60,C16*C29/C21,60),"not applicable"),IF(C16*C29/C21&lt;=60,C16*C29/C21,60))),IF(C30="D",C16*C29/C21*C28,IF(C16*C29/C21*C27&lt;=60,C16*C27*C29/C21,60)))))</f>
        <v>#DIV/0!</v>
      </c>
      <c r="D37" s="71" t="s">
        <v>89</v>
      </c>
      <c r="E37" s="12"/>
      <c r="F37" s="11"/>
      <c r="G37" s="11"/>
    </row>
    <row r="38" spans="1:7" ht="30" customHeight="1">
      <c r="A38" s="74"/>
      <c r="B38" s="16" t="s">
        <v>72</v>
      </c>
      <c r="C38" s="51">
        <f>IF(OR(C30="A",C30="B",C30="C",C30="50% ethanol"),IF(OR(C20&lt;500,C20&gt;10000),IF(C24="yes","not applicable",C16/6),"not applicable"),IF(C17="no",IF(C30="D",IF(OR(C20&lt;500,C20&gt;10000),IF(C24="yes","not applicable",C16*C25/6),"not applicable"),IF(OR(C20&lt;500,C20&gt;10000),IF(C24="yes","not applicable",IF(C16/6&lt;=10,C16/6,10)),"not applicable")),IF(C30="D",IF(OR(C20&lt;500,C20&gt;10000),IF(C24="yes","not applicable",C16*C25/6),"not applicable"),IF(OR(C20&lt;500,C20&gt;10000),IF(C24="yes","not applicable",IF(C16/6&lt;=10,C16/6,10)),"not applicable"))))</f>
        <v>0</v>
      </c>
      <c r="D38" s="72"/>
      <c r="E38" s="12"/>
      <c r="F38" s="11"/>
      <c r="G38" s="11"/>
    </row>
    <row r="39" spans="1:7" ht="30">
      <c r="A39" s="62" t="s">
        <v>79</v>
      </c>
      <c r="B39" s="16" t="s">
        <v>80</v>
      </c>
      <c r="C39" s="58" t="e">
        <f>IF(AND(C33&gt;0,C34&gt;0),"fill in only one test result",IF(C38="not applicable",IF(C33&gt;0,IF(C33&lt;=C37,"yes","no"),IF(C34&gt;0,IF(C34*C29&lt;=C37,"yes","no"),"no test results")),IF(C37="not applicable",IF(C34&gt;0,IF(C34&lt;=C38,"yes","no"),IF(C33&gt;0,IF(C33/C29&lt;=C38,"yes","no"),"no test results")),IF(C33&gt;0,IF(C33&lt;=C37,"yes",IF(C33/C29&lt;=C38,"yes","no")),IF(C34&gt;0,IF(C34&lt;=C38,"yes",IF(C34*C29&lt;=C37,"yes","no")),"no test results")))))</f>
        <v>#DIV/0!</v>
      </c>
      <c r="D39" s="40" t="s">
        <v>118</v>
      </c>
      <c r="E39" s="12"/>
      <c r="F39" s="11"/>
      <c r="G39" s="11"/>
    </row>
    <row r="40" spans="1:7" ht="15">
      <c r="A40" s="1"/>
      <c r="D40" s="12"/>
      <c r="E40" s="12"/>
      <c r="F40" s="11"/>
      <c r="G40" s="11"/>
    </row>
    <row r="41" spans="1:7" ht="15">
      <c r="A41" s="1"/>
      <c r="D41" s="12"/>
      <c r="E41" s="12"/>
      <c r="F41" s="11"/>
      <c r="G41" s="11"/>
    </row>
    <row r="42" ht="15" hidden="1">
      <c r="A42" s="2" t="s">
        <v>111</v>
      </c>
    </row>
    <row r="43" spans="1:3" ht="15" hidden="1">
      <c r="A43" s="2" t="s">
        <v>6</v>
      </c>
      <c r="B43" s="2" t="s">
        <v>0</v>
      </c>
      <c r="C43" s="2" t="s">
        <v>49</v>
      </c>
    </row>
    <row r="44" spans="1:3" ht="15" hidden="1">
      <c r="A44" s="2" t="s">
        <v>44</v>
      </c>
      <c r="B44" s="2" t="s">
        <v>44</v>
      </c>
      <c r="C44" s="2" t="s">
        <v>44</v>
      </c>
    </row>
    <row r="45" spans="1:3" ht="15" hidden="1">
      <c r="A45" s="2" t="s">
        <v>48</v>
      </c>
      <c r="B45" s="2">
        <v>1</v>
      </c>
      <c r="C45" s="2" t="s">
        <v>50</v>
      </c>
    </row>
    <row r="46" spans="1:3" ht="15" hidden="1">
      <c r="A46" s="2" t="s">
        <v>1</v>
      </c>
      <c r="B46" s="2">
        <v>2</v>
      </c>
      <c r="C46" s="2" t="s">
        <v>75</v>
      </c>
    </row>
    <row r="47" spans="2:3" ht="15" hidden="1">
      <c r="B47" s="2">
        <v>3</v>
      </c>
      <c r="C47" s="2" t="s">
        <v>76</v>
      </c>
    </row>
    <row r="48" spans="2:3" ht="15" hidden="1">
      <c r="B48" s="2">
        <v>4</v>
      </c>
      <c r="C48" s="2" t="s">
        <v>77</v>
      </c>
    </row>
    <row r="49" spans="2:3" ht="15" hidden="1">
      <c r="B49" s="2">
        <v>5</v>
      </c>
      <c r="C49" s="2" t="s">
        <v>78</v>
      </c>
    </row>
    <row r="50" ht="15" hidden="1">
      <c r="C50" s="2" t="s">
        <v>51</v>
      </c>
    </row>
  </sheetData>
  <sheetProtection password="D98D" sheet="1"/>
  <mergeCells count="11">
    <mergeCell ref="A29:A32"/>
    <mergeCell ref="A33:A34"/>
    <mergeCell ref="A35:A36"/>
    <mergeCell ref="D35:D36"/>
    <mergeCell ref="C12:D12"/>
    <mergeCell ref="D37:D38"/>
    <mergeCell ref="A37:A38"/>
    <mergeCell ref="A15:A17"/>
    <mergeCell ref="A18:A21"/>
    <mergeCell ref="A22:A28"/>
    <mergeCell ref="D33:D34"/>
  </mergeCells>
  <conditionalFormatting sqref="C39">
    <cfRule type="cellIs" priority="1" dxfId="2" operator="equal" stopIfTrue="1">
      <formula>"yes"</formula>
    </cfRule>
    <cfRule type="cellIs" priority="2" dxfId="1" operator="equal" stopIfTrue="1">
      <formula>"no"</formula>
    </cfRule>
    <cfRule type="cellIs" priority="3" dxfId="0" operator="lessThan" stopIfTrue="1">
      <formula>0</formula>
    </cfRule>
  </conditionalFormatting>
  <dataValidations count="9">
    <dataValidation type="list" allowBlank="1" showInputMessage="1" showErrorMessage="1" promptTitle="test medium" prompt="select the test medium you use for your test" error="you did not select the correct test medium" sqref="C30">
      <formula1>$C$44:$C$50</formula1>
    </dataValidation>
    <dataValidation type="decimal" operator="greaterThan" allowBlank="1" showInputMessage="1" showErrorMessage="1" prompt="insert the surface-to-volume ratio in your experimental set up" error="You did not insert the experimental surface-to-volume ratio" sqref="C29">
      <formula1>0</formula1>
    </dataValidation>
    <dataValidation type="list" allowBlank="1" showInputMessage="1" showErrorMessage="1" prompt="insert a whole number between 1 and 5" error="you did not inserted a whole number between 1 and 5" sqref="C25">
      <formula1>$B$44:$B$49</formula1>
    </dataValidation>
    <dataValidation type="decimal" operator="greaterThan" allowBlank="1" showInputMessage="1" showErrorMessage="1" prompt="insert the highest surface-to-volume ratio of your material/article in contact with real food" error="you need to insert the ratio of material surface to food volume" sqref="C21">
      <formula1>0</formula1>
    </dataValidation>
    <dataValidation allowBlank="1" showInputMessage="1" showErrorMessage="1" prompt="Insert the volume of the material/article if it is fillable" sqref="C20"/>
    <dataValidation type="list" allowBlank="1" showInputMessage="1" showErrorMessage="1" prompt="insert yes or no" error="you did not inserted yes or no" sqref="C17">
      <formula1>$A$44:$A$46</formula1>
    </dataValidation>
    <dataValidation type="decimal" operator="greaterThan" allowBlank="1" showInputMessage="1" showErrorMessage="1" prompt="Insert the Specific Migration Limit" error="You need ot insert a SML" sqref="C16">
      <formula1>0</formula1>
    </dataValidation>
    <dataValidation type="decimal" operator="greaterThanOrEqual" allowBlank="1" showInputMessage="1" showErrorMessage="1" prompt="Insert the fat content stated on the food declaration" error="You did not inserted the fat content of the food" sqref="C26">
      <formula1>0</formula1>
    </dataValidation>
    <dataValidation type="list" allowBlank="1" showInputMessage="1" showErrorMessage="1" prompt="insert yes or no" error="you did not insert yes or no" sqref="C24">
      <formula1>$A$44:$A$46</formula1>
    </dataValidation>
  </dataValidations>
  <printOptions/>
  <pageMargins left="0.7874015748031497" right="0.7874015748031497" top="0.7874015748031497" bottom="0.7874015748031497" header="0.31496062992125984" footer="0.31496062992125984"/>
  <pageSetup fitToHeight="1" fitToWidth="1" horizontalDpi="600" verticalDpi="600" orientation="landscape" paperSize="9" scale="80"/>
</worksheet>
</file>

<file path=xl/worksheets/sheet3.xml><?xml version="1.0" encoding="utf-8"?>
<worksheet xmlns="http://schemas.openxmlformats.org/spreadsheetml/2006/main" xmlns:r="http://schemas.openxmlformats.org/officeDocument/2006/relationships">
  <sheetPr>
    <pageSetUpPr fitToPage="1"/>
  </sheetPr>
  <dimension ref="A1:K50"/>
  <sheetViews>
    <sheetView zoomScale="80" zoomScaleNormal="80" zoomScalePageLayoutView="0" workbookViewId="0" topLeftCell="A1">
      <selection activeCell="A2" sqref="A2"/>
    </sheetView>
  </sheetViews>
  <sheetFormatPr defaultColWidth="9.140625" defaultRowHeight="15"/>
  <cols>
    <col min="1" max="1" width="27.28125" style="2" customWidth="1"/>
    <col min="2" max="2" width="39.140625" style="2" customWidth="1"/>
    <col min="3" max="3" width="14.7109375" style="2" customWidth="1"/>
    <col min="4" max="4" width="79.57421875" style="2" customWidth="1"/>
    <col min="5" max="5" width="18.421875" style="2" hidden="1" customWidth="1"/>
    <col min="6" max="6" width="21.421875" style="2" customWidth="1"/>
    <col min="7" max="7" width="18.57421875" style="2" customWidth="1"/>
    <col min="8" max="8" width="18.8515625" style="2" customWidth="1"/>
    <col min="9" max="16384" width="9.140625" style="2" customWidth="1"/>
  </cols>
  <sheetData>
    <row r="1" spans="1:3" ht="15">
      <c r="A1" s="1" t="s">
        <v>119</v>
      </c>
      <c r="B1" s="9"/>
      <c r="C1" s="9"/>
    </row>
    <row r="3" s="4" customFormat="1" ht="15.75">
      <c r="A3" s="41">
        <v>40675</v>
      </c>
    </row>
    <row r="4" s="4" customFormat="1" ht="15.75">
      <c r="A4" s="42" t="s">
        <v>91</v>
      </c>
    </row>
    <row r="6" spans="1:4" ht="15">
      <c r="A6" s="2" t="s">
        <v>53</v>
      </c>
      <c r="C6" s="26"/>
      <c r="D6" s="27" t="s">
        <v>66</v>
      </c>
    </row>
    <row r="7" spans="3:7" ht="15">
      <c r="C7" s="28"/>
      <c r="D7" s="27" t="s">
        <v>64</v>
      </c>
      <c r="F7" s="10"/>
      <c r="G7" s="27"/>
    </row>
    <row r="8" spans="3:7" ht="15">
      <c r="C8" s="29"/>
      <c r="D8" s="27" t="s">
        <v>65</v>
      </c>
      <c r="F8" s="10"/>
      <c r="G8" s="27"/>
    </row>
    <row r="9" spans="3:7" ht="15">
      <c r="C9" s="10"/>
      <c r="D9" s="27"/>
      <c r="F9" s="10"/>
      <c r="G9" s="27"/>
    </row>
    <row r="10" spans="3:7" ht="15">
      <c r="C10" s="10"/>
      <c r="D10" s="27"/>
      <c r="F10" s="10"/>
      <c r="G10" s="27"/>
    </row>
    <row r="11" spans="1:7" ht="15">
      <c r="A11" s="2" t="s">
        <v>106</v>
      </c>
      <c r="B11" s="2" t="s">
        <v>107</v>
      </c>
      <c r="C11" s="10" t="s">
        <v>108</v>
      </c>
      <c r="D11" s="27"/>
      <c r="F11" s="10"/>
      <c r="G11" s="27"/>
    </row>
    <row r="12" spans="1:11" ht="30" customHeight="1">
      <c r="A12" s="1"/>
      <c r="C12" s="73" t="s">
        <v>109</v>
      </c>
      <c r="D12" s="73"/>
      <c r="I12" s="10"/>
      <c r="J12" s="10"/>
      <c r="K12" s="10"/>
    </row>
    <row r="13" spans="1:11" ht="15" customHeight="1">
      <c r="A13" s="1"/>
      <c r="C13" s="55"/>
      <c r="D13" s="55"/>
      <c r="I13" s="10"/>
      <c r="J13" s="10"/>
      <c r="K13" s="10"/>
    </row>
    <row r="14" spans="1:11" ht="15">
      <c r="A14" s="61" t="s">
        <v>124</v>
      </c>
      <c r="D14" s="57" t="s">
        <v>117</v>
      </c>
      <c r="I14" s="10"/>
      <c r="J14" s="10"/>
      <c r="K14" s="10"/>
    </row>
    <row r="15" spans="1:4" ht="15">
      <c r="A15" s="67" t="s">
        <v>125</v>
      </c>
      <c r="B15" s="52" t="s">
        <v>54</v>
      </c>
      <c r="C15" s="20" t="s">
        <v>110</v>
      </c>
      <c r="D15" s="24"/>
    </row>
    <row r="16" spans="1:7" ht="15">
      <c r="A16" s="75"/>
      <c r="B16" s="52" t="s">
        <v>2</v>
      </c>
      <c r="C16" s="13">
        <v>6</v>
      </c>
      <c r="D16" s="56" t="s">
        <v>114</v>
      </c>
      <c r="F16" s="11"/>
      <c r="G16" s="11"/>
    </row>
    <row r="17" spans="1:8" ht="59.25" customHeight="1">
      <c r="A17" s="68"/>
      <c r="B17" s="53" t="s">
        <v>47</v>
      </c>
      <c r="C17" s="50" t="s">
        <v>48</v>
      </c>
      <c r="D17" s="44" t="s">
        <v>113</v>
      </c>
      <c r="E17" s="30"/>
      <c r="F17" s="30"/>
      <c r="G17" s="30"/>
      <c r="H17" s="15"/>
    </row>
    <row r="18" spans="1:8" ht="15">
      <c r="A18" s="67" t="s">
        <v>55</v>
      </c>
      <c r="B18" s="53" t="s">
        <v>56</v>
      </c>
      <c r="C18" s="22"/>
      <c r="D18" s="23"/>
      <c r="F18" s="15"/>
      <c r="G18" s="15"/>
      <c r="H18" s="15"/>
    </row>
    <row r="19" spans="1:8" ht="15">
      <c r="A19" s="75"/>
      <c r="B19" s="53" t="s">
        <v>57</v>
      </c>
      <c r="C19" s="22"/>
      <c r="D19" s="23"/>
      <c r="F19" s="15"/>
      <c r="G19" s="15"/>
      <c r="H19" s="15"/>
    </row>
    <row r="20" spans="1:7" ht="47.25">
      <c r="A20" s="75"/>
      <c r="B20" s="53" t="s">
        <v>52</v>
      </c>
      <c r="C20" s="21">
        <v>400</v>
      </c>
      <c r="D20" s="24" t="s">
        <v>123</v>
      </c>
      <c r="F20" s="11"/>
      <c r="G20" s="11"/>
    </row>
    <row r="21" spans="1:7" ht="47.25">
      <c r="A21" s="68"/>
      <c r="B21" s="24" t="s">
        <v>74</v>
      </c>
      <c r="C21" s="21">
        <v>6</v>
      </c>
      <c r="D21" s="24" t="s">
        <v>115</v>
      </c>
      <c r="F21" s="11"/>
      <c r="G21" s="11"/>
    </row>
    <row r="22" spans="1:7" ht="15">
      <c r="A22" s="67" t="s">
        <v>126</v>
      </c>
      <c r="B22" s="24" t="s">
        <v>58</v>
      </c>
      <c r="C22" s="20"/>
      <c r="D22" s="24"/>
      <c r="F22" s="11"/>
      <c r="G22" s="11"/>
    </row>
    <row r="23" spans="1:7" ht="15">
      <c r="A23" s="75"/>
      <c r="B23" s="24" t="s">
        <v>59</v>
      </c>
      <c r="C23" s="20"/>
      <c r="D23" s="24" t="s">
        <v>90</v>
      </c>
      <c r="E23" s="31"/>
      <c r="F23" s="11"/>
      <c r="G23" s="11"/>
    </row>
    <row r="24" spans="1:7" ht="30">
      <c r="A24" s="75"/>
      <c r="B24" s="24" t="s">
        <v>111</v>
      </c>
      <c r="C24" s="50" t="s">
        <v>1</v>
      </c>
      <c r="D24" s="24"/>
      <c r="E24" s="31"/>
      <c r="F24" s="11"/>
      <c r="G24" s="11"/>
    </row>
    <row r="25" spans="1:7" ht="45">
      <c r="A25" s="75"/>
      <c r="B25" s="54" t="s">
        <v>42</v>
      </c>
      <c r="C25" s="50">
        <v>1</v>
      </c>
      <c r="D25" s="40" t="s">
        <v>116</v>
      </c>
      <c r="E25" s="31"/>
      <c r="F25" s="11"/>
      <c r="G25" s="11"/>
    </row>
    <row r="26" spans="1:7" ht="15">
      <c r="A26" s="75"/>
      <c r="B26" s="17" t="s">
        <v>3</v>
      </c>
      <c r="C26" s="13">
        <v>10</v>
      </c>
      <c r="D26" s="24" t="s">
        <v>132</v>
      </c>
      <c r="E26" s="31"/>
      <c r="F26" s="11"/>
      <c r="G26" s="11"/>
    </row>
    <row r="27" spans="1:7" ht="15">
      <c r="A27" s="75"/>
      <c r="B27" s="18" t="s">
        <v>61</v>
      </c>
      <c r="C27" s="14">
        <f>IF(C17="yes",(IF(C26*5/100&lt;=1,1,C26*5/100)),1)</f>
        <v>1</v>
      </c>
      <c r="D27" s="25" t="s">
        <v>62</v>
      </c>
      <c r="E27" s="19"/>
      <c r="F27" s="11"/>
      <c r="G27" s="11"/>
    </row>
    <row r="28" spans="1:7" ht="30">
      <c r="A28" s="68"/>
      <c r="B28" s="17" t="s">
        <v>60</v>
      </c>
      <c r="C28" s="14">
        <f>IF(C25*C27&gt;=5,5,C25*C27)</f>
        <v>1</v>
      </c>
      <c r="D28" s="24" t="s">
        <v>5</v>
      </c>
      <c r="E28" s="12"/>
      <c r="F28" s="12"/>
      <c r="G28" s="11"/>
    </row>
    <row r="29" spans="1:7" ht="17.25">
      <c r="A29" s="67" t="s">
        <v>127</v>
      </c>
      <c r="B29" s="24" t="s">
        <v>63</v>
      </c>
      <c r="C29" s="13">
        <v>18</v>
      </c>
      <c r="D29" s="40" t="s">
        <v>81</v>
      </c>
      <c r="F29" s="11"/>
      <c r="G29" s="11"/>
    </row>
    <row r="30" spans="1:7" ht="30" customHeight="1">
      <c r="A30" s="75"/>
      <c r="B30" s="53" t="s">
        <v>67</v>
      </c>
      <c r="C30" s="50" t="s">
        <v>78</v>
      </c>
      <c r="D30" s="24"/>
      <c r="F30" s="11"/>
      <c r="G30" s="11"/>
    </row>
    <row r="31" spans="1:7" ht="15">
      <c r="A31" s="75"/>
      <c r="B31" s="24" t="s">
        <v>68</v>
      </c>
      <c r="C31" s="20"/>
      <c r="D31" s="24"/>
      <c r="F31" s="11"/>
      <c r="G31" s="11"/>
    </row>
    <row r="32" spans="1:7" ht="15">
      <c r="A32" s="68"/>
      <c r="B32" s="24" t="s">
        <v>69</v>
      </c>
      <c r="C32" s="20"/>
      <c r="D32" s="24"/>
      <c r="F32" s="11"/>
      <c r="G32" s="11"/>
    </row>
    <row r="33" spans="1:7" ht="15" customHeight="1">
      <c r="A33" s="67" t="s">
        <v>128</v>
      </c>
      <c r="B33" s="24" t="s">
        <v>70</v>
      </c>
      <c r="C33" s="13">
        <v>10</v>
      </c>
      <c r="D33" s="71" t="s">
        <v>134</v>
      </c>
      <c r="F33" s="11"/>
      <c r="G33" s="11"/>
    </row>
    <row r="34" spans="1:7" ht="15" customHeight="1">
      <c r="A34" s="68"/>
      <c r="B34" s="24" t="s">
        <v>71</v>
      </c>
      <c r="C34" s="13"/>
      <c r="D34" s="76"/>
      <c r="E34" s="12"/>
      <c r="F34" s="11"/>
      <c r="G34" s="11"/>
    </row>
    <row r="35" spans="1:7" ht="30" customHeight="1">
      <c r="A35" s="69" t="s">
        <v>129</v>
      </c>
      <c r="B35" s="53" t="s">
        <v>70</v>
      </c>
      <c r="C35" s="60">
        <f>IF(C33&gt;0,E35,IF(AND(C17="yes",C24="yes"),"FRF not for child food",IF(OR(C30="A",C30="B",C30="C",C30="50% ethanol"),IF(OR(C20&lt;500,C20&gt;10000),IF(C24="yes",C34*C29,"not applicable"),C34*C29),IF(C17="no",IF(C30="D",IF(OR(C20&lt;500,C20&gt;10000),IF(C24="yes",C34*C29/C25,"not applicable"),C34*C29/C25),IF(OR(C20&lt;500,C20&gt;10000),IF(C24="yes",IF(C16*C29/C21&lt;=60,C34*C29,60),"not applicable"),IF(C16*C29/C21&lt;=60,C34*C29,60))),IF(C30="D",C34*C29/C28,IF(C16*C29/C21*C27&lt;=60,C34*C29/C27,60))))))</f>
        <v>3.3333333333333335</v>
      </c>
      <c r="D35" s="71" t="s">
        <v>122</v>
      </c>
      <c r="E35" s="12">
        <f>IF(AND(C17="yes",C24="yes"),"FRF not for child food",IF(OR(C30="A",C30="B",C30="C",C30="50% ethanol"),IF(OR(C20&lt;500,C20&gt;10000),IF(C24="yes",C33*C21/C29,"not applicable"),C33*C21/C29),IF(C17="no",IF(C30="D",IF(OR(C20&lt;500,C20&gt;10000),IF(C24="yes",C33*C21/C29/C25,"not applicable"),C33*C21/C29/C25),IF(OR(C20&lt;500,C20&gt;10000),IF(C24="yes",IF(C16*C29/C21&lt;=60,C33*C21/C29,60),"not applicable"),IF(C16*C29/C21&lt;=60,C33*C21/C29,60))),IF(C30="D",C33*C21/C29/C28,IF(C16*C29/C21*C27&lt;=60,C33*C21/C29/C27,60)))))</f>
        <v>3.3333333333333335</v>
      </c>
      <c r="F35" s="11"/>
      <c r="G35" s="11"/>
    </row>
    <row r="36" spans="1:7" ht="30" customHeight="1">
      <c r="A36" s="70"/>
      <c r="B36" s="53" t="s">
        <v>71</v>
      </c>
      <c r="C36" s="59">
        <f>IF(C34&gt;0,E36,IF(OR(C30="A",C30="B",C30="C",C30="50% ethanol"),IF(OR(C20&lt;500,C20&gt;10000),IF(C24="yes","not applicable",C33/C29),"not applicable"),IF(C17="no",IF(C30="D",IF(OR(C20&lt;500,C20&gt;10000),IF(C24="yes","not applicable",C33/C29/C25),"not applicable"),IF(OR(C20&lt;500,C20&gt;10000),IF(C24="yes","not applicable",IF(C16/6&lt;=10,C33/C29,10)),"not applicable")),IF(C30="D",IF(OR(C20&lt;500,C20&gt;10000),IF(C24="yes","not applicable",C33/C29/C25),"not applicable"),IF(OR(C20&lt;500,C20&gt;10000),IF(C24="yes","not applicable",IF(C16/6&lt;=10,C33/C29,10)),"not applicable")))))</f>
        <v>0.5555555555555556</v>
      </c>
      <c r="D36" s="72"/>
      <c r="E36" s="12">
        <f>IF(OR(C30="A",C30="B",C30="C",C30="50% ethanol"),IF(OR(C20&lt;500,C20&gt;10000),IF(C24="yes","not applicable",C34),"not applicable"),IF(C17="no",IF(C30="D",IF(OR(C20&lt;500,C20&gt;10000),IF(C24="yes","not applicable",C34/C25),"not applicable"),IF(OR(C20&lt;500,C20&gt;10000),IF(C24="yes","not applicable",IF(C16/6&lt;=10,C34,10)),"not applicable")),IF(C30="D",IF(OR(C20&lt;500,C20&gt;10000),IF(C24="yes","not applicable",C34/C25),"not applicable"),IF(OR(C20&lt;500,C20&gt;10000),IF(C24="yes","not applicable",IF(C16/6&lt;=10,C34,10)),"not applicable"))))</f>
        <v>0</v>
      </c>
      <c r="F36" s="11"/>
      <c r="G36" s="11"/>
    </row>
    <row r="37" spans="1:7" ht="30" customHeight="1">
      <c r="A37" s="74" t="s">
        <v>73</v>
      </c>
      <c r="B37" s="16" t="s">
        <v>4</v>
      </c>
      <c r="C37" s="51">
        <f>IF(AND(C17="yes",C24="yes"),"FRF not for child food",IF(OR(C30="A",C30="B",C30="C",C30="50% ethanol"),IF(OR(C20&lt;500,C20&gt;10000),IF(C24="yes",C16*C29/C21,"not applicable"),C16*C29/C21),IF(C17="no",IF(C30="D",IF(OR(C20&lt;500,C20&gt;10000),IF(C24="yes",C16*C25*C29/C21,"not applicable"),C16*C25*C29/C21),IF(OR(C20&lt;500,C20&gt;10000),IF(C24="yes",IF(C16*C29/C21&lt;=60,C16*C29/C21,60),"not applicable"),IF(C16*C29/C21&lt;=60,C16*C29/C21,60))),IF(C30="D",C16*C29/C21*C28,IF(C16*C29/C21*C27&lt;=60,C16*C27*C29/C21,60)))))</f>
        <v>18</v>
      </c>
      <c r="D37" s="71" t="s">
        <v>89</v>
      </c>
      <c r="E37" s="12"/>
      <c r="F37" s="11"/>
      <c r="G37" s="11"/>
    </row>
    <row r="38" spans="1:7" ht="30" customHeight="1">
      <c r="A38" s="74"/>
      <c r="B38" s="16" t="s">
        <v>72</v>
      </c>
      <c r="C38" s="51">
        <f>IF(OR(C30="A",C30="B",C30="C",C30="50% ethanol"),IF(OR(C20&lt;500,C20&gt;10000),IF(C24="yes","not applicable",C16/6),"not applicable"),IF(C17="no",IF(C30="D",IF(OR(C20&lt;500,C20&gt;10000),IF(C24="yes","not applicable",C16*C25/6),"not applicable"),IF(OR(C20&lt;500,C20&gt;10000),IF(C24="yes","not applicable",IF(C16/6&lt;=10,C16/6,10)),"not applicable")),IF(C30="D",IF(OR(C20&lt;500,C20&gt;10000),IF(C24="yes","not applicable",C16*C25/6),"not applicable"),IF(OR(C20&lt;500,C20&gt;10000),IF(C24="yes","not applicable",IF(C16/6&lt;=10,C16/6,10)),"not applicable"))))</f>
        <v>1</v>
      </c>
      <c r="D38" s="72"/>
      <c r="E38" s="12"/>
      <c r="F38" s="11"/>
      <c r="G38" s="11"/>
    </row>
    <row r="39" spans="1:7" ht="30">
      <c r="A39" s="62" t="s">
        <v>79</v>
      </c>
      <c r="B39" s="16" t="s">
        <v>80</v>
      </c>
      <c r="C39" s="58" t="str">
        <f>IF(AND(C33&gt;0,C34&gt;0),"fill in only one test result",IF(C38="not applicable",IF(C33&gt;0,IF(C33&lt;=C37,"yes","no"),IF(C34&gt;0,IF(C34*C29&lt;=C37,"yes","no"),"no test results")),IF(C37="not applicable",IF(C34&gt;0,IF(C34&lt;=C38,"yes","no"),IF(C33&gt;0,IF(C33/C29&lt;=C38,"yes","no"),"no test results")),IF(C33&gt;0,IF(C33&lt;=C37,"yes",IF(C33/C29&lt;=C38,"yes","no")),IF(C34&gt;0,IF(C34&lt;=C38,"yes",IF(C34*C29&lt;=C37,"yes","no")),"no test results")))))</f>
        <v>yes</v>
      </c>
      <c r="D39" s="40" t="s">
        <v>118</v>
      </c>
      <c r="E39" s="12"/>
      <c r="F39" s="11"/>
      <c r="G39" s="11"/>
    </row>
    <row r="40" spans="1:7" ht="15">
      <c r="A40" s="1"/>
      <c r="D40" s="12"/>
      <c r="E40" s="12"/>
      <c r="F40" s="11"/>
      <c r="G40" s="11"/>
    </row>
    <row r="41" spans="1:7" ht="15">
      <c r="A41" s="1"/>
      <c r="D41" s="12"/>
      <c r="E41" s="12"/>
      <c r="F41" s="11"/>
      <c r="G41" s="11"/>
    </row>
    <row r="42" ht="15" hidden="1">
      <c r="A42" s="2" t="s">
        <v>111</v>
      </c>
    </row>
    <row r="43" spans="1:3" ht="15" hidden="1">
      <c r="A43" s="2" t="s">
        <v>6</v>
      </c>
      <c r="B43" s="2" t="s">
        <v>0</v>
      </c>
      <c r="C43" s="2" t="s">
        <v>49</v>
      </c>
    </row>
    <row r="44" spans="1:3" ht="15" hidden="1">
      <c r="A44" s="2" t="s">
        <v>44</v>
      </c>
      <c r="B44" s="2" t="s">
        <v>44</v>
      </c>
      <c r="C44" s="2" t="s">
        <v>44</v>
      </c>
    </row>
    <row r="45" spans="1:3" ht="15" hidden="1">
      <c r="A45" s="2" t="s">
        <v>48</v>
      </c>
      <c r="B45" s="2">
        <v>1</v>
      </c>
      <c r="C45" s="2" t="s">
        <v>50</v>
      </c>
    </row>
    <row r="46" spans="1:3" ht="15" hidden="1">
      <c r="A46" s="2" t="s">
        <v>1</v>
      </c>
      <c r="B46" s="2">
        <v>2</v>
      </c>
      <c r="C46" s="2" t="s">
        <v>75</v>
      </c>
    </row>
    <row r="47" spans="2:3" ht="15" hidden="1">
      <c r="B47" s="2">
        <v>3</v>
      </c>
      <c r="C47" s="2" t="s">
        <v>76</v>
      </c>
    </row>
    <row r="48" spans="2:3" ht="15" hidden="1">
      <c r="B48" s="2">
        <v>4</v>
      </c>
      <c r="C48" s="2" t="s">
        <v>77</v>
      </c>
    </row>
    <row r="49" spans="2:3" ht="15" hidden="1">
      <c r="B49" s="2">
        <v>5</v>
      </c>
      <c r="C49" s="2" t="s">
        <v>78</v>
      </c>
    </row>
    <row r="50" ht="15" hidden="1">
      <c r="C50" s="2" t="s">
        <v>51</v>
      </c>
    </row>
  </sheetData>
  <sheetProtection password="D98D" sheet="1"/>
  <mergeCells count="11">
    <mergeCell ref="A33:A34"/>
    <mergeCell ref="A35:A36"/>
    <mergeCell ref="D35:D36"/>
    <mergeCell ref="C12:D12"/>
    <mergeCell ref="D37:D38"/>
    <mergeCell ref="A37:A38"/>
    <mergeCell ref="A15:A17"/>
    <mergeCell ref="A18:A21"/>
    <mergeCell ref="A22:A28"/>
    <mergeCell ref="D33:D34"/>
    <mergeCell ref="A29:A32"/>
  </mergeCells>
  <conditionalFormatting sqref="C39">
    <cfRule type="cellIs" priority="1" dxfId="2" operator="equal" stopIfTrue="1">
      <formula>"yes"</formula>
    </cfRule>
    <cfRule type="cellIs" priority="2" dxfId="1" operator="equal" stopIfTrue="1">
      <formula>"no"</formula>
    </cfRule>
    <cfRule type="cellIs" priority="3" dxfId="0" operator="lessThan" stopIfTrue="1">
      <formula>0</formula>
    </cfRule>
  </conditionalFormatting>
  <dataValidations count="9">
    <dataValidation type="list" allowBlank="1" showInputMessage="1" showErrorMessage="1" promptTitle="test medium" prompt="select the test medium you use for your test" error="you did not select the correct test medium" sqref="C30">
      <formula1>$C$44:$C$50</formula1>
    </dataValidation>
    <dataValidation type="decimal" operator="greaterThan" allowBlank="1" showInputMessage="1" showErrorMessage="1" prompt="insert the surface-to-volume ratio in your experimental set up" error="You did not insert the experimental surface-to-volume ratio" sqref="C29">
      <formula1>0</formula1>
    </dataValidation>
    <dataValidation type="list" allowBlank="1" showInputMessage="1" showErrorMessage="1" prompt="insert a whole number between 1 and 5" error="you did not inserted a whole number between 1 and 5" sqref="C25">
      <formula1>$B$44:$B$49</formula1>
    </dataValidation>
    <dataValidation type="decimal" operator="greaterThan" allowBlank="1" showInputMessage="1" showErrorMessage="1" prompt="insert the highest surface-to-volume ratio of your material/article in contact with real food" error="you need to insert the ratio of material surface to food volume" sqref="C21">
      <formula1>0</formula1>
    </dataValidation>
    <dataValidation allowBlank="1" showInputMessage="1" showErrorMessage="1" prompt="Insert the volume of the material/article if it is fillable" sqref="C20"/>
    <dataValidation type="list" allowBlank="1" showInputMessage="1" showErrorMessage="1" prompt="insert yes or no" error="you did not inserted yes or no" sqref="C17">
      <formula1>$A$44:$A$46</formula1>
    </dataValidation>
    <dataValidation type="decimal" operator="greaterThan" allowBlank="1" showInputMessage="1" showErrorMessage="1" prompt="Insert the Specific Migration Limit" error="You need ot insert a SML" sqref="C16">
      <formula1>0</formula1>
    </dataValidation>
    <dataValidation type="decimal" operator="greaterThanOrEqual" allowBlank="1" showInputMessage="1" showErrorMessage="1" prompt="Insert the fat content stated on the food declaration" error="You did not inserted the fat content of the food" sqref="C26">
      <formula1>0</formula1>
    </dataValidation>
    <dataValidation type="list" allowBlank="1" showInputMessage="1" showErrorMessage="1" prompt="insert yes or no" error="you did not insert yes or no" sqref="C24">
      <formula1>$A$44:$A$46</formula1>
    </dataValidation>
  </dataValidations>
  <printOptions/>
  <pageMargins left="0.7874015748031497" right="0.7874015748031497" top="0.7874015748031497" bottom="0.7874015748031497" header="0.31496062992125984" footer="0.31496062992125984"/>
  <pageSetup fitToHeight="1" fitToWidth="1" horizontalDpi="600" verticalDpi="600" orientation="landscape" paperSize="9" scale="80"/>
</worksheet>
</file>

<file path=xl/worksheets/sheet4.xml><?xml version="1.0" encoding="utf-8"?>
<worksheet xmlns="http://schemas.openxmlformats.org/spreadsheetml/2006/main" xmlns:r="http://schemas.openxmlformats.org/officeDocument/2006/relationships">
  <sheetPr>
    <pageSetUpPr fitToPage="1"/>
  </sheetPr>
  <dimension ref="A1:K50"/>
  <sheetViews>
    <sheetView zoomScale="80" zoomScaleNormal="80" zoomScalePageLayoutView="0" workbookViewId="0" topLeftCell="A1">
      <selection activeCell="A2" sqref="A2"/>
    </sheetView>
  </sheetViews>
  <sheetFormatPr defaultColWidth="9.140625" defaultRowHeight="15"/>
  <cols>
    <col min="1" max="1" width="27.28125" style="2" customWidth="1"/>
    <col min="2" max="2" width="39.140625" style="2" customWidth="1"/>
    <col min="3" max="3" width="14.7109375" style="2" customWidth="1"/>
    <col min="4" max="4" width="79.57421875" style="2" customWidth="1"/>
    <col min="5" max="5" width="18.421875" style="2" hidden="1" customWidth="1"/>
    <col min="6" max="6" width="21.421875" style="2" customWidth="1"/>
    <col min="7" max="7" width="18.57421875" style="2" customWidth="1"/>
    <col min="8" max="8" width="18.8515625" style="2" customWidth="1"/>
    <col min="9" max="16384" width="9.140625" style="2" customWidth="1"/>
  </cols>
  <sheetData>
    <row r="1" spans="1:3" ht="15">
      <c r="A1" s="1" t="s">
        <v>120</v>
      </c>
      <c r="B1" s="9"/>
      <c r="C1" s="9"/>
    </row>
    <row r="3" s="4" customFormat="1" ht="15.75">
      <c r="A3" s="41">
        <v>40678</v>
      </c>
    </row>
    <row r="4" s="4" customFormat="1" ht="15.75">
      <c r="A4" s="42" t="s">
        <v>91</v>
      </c>
    </row>
    <row r="6" spans="1:4" ht="15">
      <c r="A6" s="2" t="s">
        <v>53</v>
      </c>
      <c r="C6" s="26"/>
      <c r="D6" s="27" t="s">
        <v>66</v>
      </c>
    </row>
    <row r="7" spans="3:7" ht="15">
      <c r="C7" s="28"/>
      <c r="D7" s="27" t="s">
        <v>64</v>
      </c>
      <c r="F7" s="10"/>
      <c r="G7" s="27"/>
    </row>
    <row r="8" spans="3:7" ht="15">
      <c r="C8" s="29"/>
      <c r="D8" s="27" t="s">
        <v>65</v>
      </c>
      <c r="F8" s="10"/>
      <c r="G8" s="27"/>
    </row>
    <row r="9" spans="3:7" ht="15">
      <c r="C9" s="63"/>
      <c r="D9" s="27" t="s">
        <v>130</v>
      </c>
      <c r="F9" s="10"/>
      <c r="G9" s="27"/>
    </row>
    <row r="10" spans="3:7" ht="15">
      <c r="C10" s="10"/>
      <c r="D10" s="27"/>
      <c r="F10" s="10"/>
      <c r="G10" s="27"/>
    </row>
    <row r="11" spans="1:7" ht="15">
      <c r="A11" s="2" t="s">
        <v>106</v>
      </c>
      <c r="B11" s="2" t="s">
        <v>107</v>
      </c>
      <c r="C11" s="10" t="s">
        <v>108</v>
      </c>
      <c r="D11" s="27"/>
      <c r="F11" s="10"/>
      <c r="G11" s="27"/>
    </row>
    <row r="12" spans="1:11" ht="30" customHeight="1">
      <c r="A12" s="1"/>
      <c r="C12" s="73" t="s">
        <v>109</v>
      </c>
      <c r="D12" s="73"/>
      <c r="I12" s="10"/>
      <c r="J12" s="10"/>
      <c r="K12" s="10"/>
    </row>
    <row r="13" spans="1:11" ht="15" customHeight="1">
      <c r="A13" s="1"/>
      <c r="C13" s="55"/>
      <c r="D13" s="55"/>
      <c r="I13" s="10"/>
      <c r="J13" s="10"/>
      <c r="K13" s="10"/>
    </row>
    <row r="14" spans="1:11" ht="15">
      <c r="A14" s="61" t="s">
        <v>124</v>
      </c>
      <c r="D14" s="57" t="s">
        <v>117</v>
      </c>
      <c r="I14" s="10"/>
      <c r="J14" s="10"/>
      <c r="K14" s="10"/>
    </row>
    <row r="15" spans="1:4" ht="15">
      <c r="A15" s="67" t="s">
        <v>125</v>
      </c>
      <c r="B15" s="52" t="s">
        <v>54</v>
      </c>
      <c r="C15" s="66" t="s">
        <v>131</v>
      </c>
      <c r="D15" s="24"/>
    </row>
    <row r="16" spans="1:7" ht="15">
      <c r="A16" s="75"/>
      <c r="B16" s="52" t="s">
        <v>2</v>
      </c>
      <c r="C16" s="65">
        <v>0.01</v>
      </c>
      <c r="D16" s="56"/>
      <c r="F16" s="11"/>
      <c r="G16" s="11"/>
    </row>
    <row r="17" spans="1:8" ht="59.25" customHeight="1">
      <c r="A17" s="68"/>
      <c r="B17" s="53" t="s">
        <v>47</v>
      </c>
      <c r="C17" s="64" t="s">
        <v>1</v>
      </c>
      <c r="D17" s="44"/>
      <c r="E17" s="30"/>
      <c r="F17" s="30"/>
      <c r="G17" s="30"/>
      <c r="H17" s="15"/>
    </row>
    <row r="18" spans="1:8" ht="15">
      <c r="A18" s="67" t="s">
        <v>55</v>
      </c>
      <c r="B18" s="53" t="s">
        <v>56</v>
      </c>
      <c r="C18" s="22"/>
      <c r="D18" s="23"/>
      <c r="F18" s="15"/>
      <c r="G18" s="15"/>
      <c r="H18" s="15"/>
    </row>
    <row r="19" spans="1:8" ht="15">
      <c r="A19" s="75"/>
      <c r="B19" s="53" t="s">
        <v>57</v>
      </c>
      <c r="C19" s="22"/>
      <c r="D19" s="23"/>
      <c r="F19" s="15"/>
      <c r="G19" s="15"/>
      <c r="H19" s="15"/>
    </row>
    <row r="20" spans="1:7" ht="47.25">
      <c r="A20" s="75"/>
      <c r="B20" s="53" t="s">
        <v>52</v>
      </c>
      <c r="C20" s="21"/>
      <c r="D20" s="24" t="s">
        <v>123</v>
      </c>
      <c r="F20" s="11"/>
      <c r="G20" s="11"/>
    </row>
    <row r="21" spans="1:7" ht="47.25">
      <c r="A21" s="68"/>
      <c r="B21" s="24" t="s">
        <v>74</v>
      </c>
      <c r="C21" s="21"/>
      <c r="D21" s="24" t="s">
        <v>115</v>
      </c>
      <c r="F21" s="11"/>
      <c r="G21" s="11"/>
    </row>
    <row r="22" spans="1:7" ht="15">
      <c r="A22" s="67" t="s">
        <v>126</v>
      </c>
      <c r="B22" s="24" t="s">
        <v>58</v>
      </c>
      <c r="C22" s="20"/>
      <c r="D22" s="24"/>
      <c r="F22" s="11"/>
      <c r="G22" s="11"/>
    </row>
    <row r="23" spans="1:7" ht="15">
      <c r="A23" s="75"/>
      <c r="B23" s="24" t="s">
        <v>59</v>
      </c>
      <c r="C23" s="20"/>
      <c r="D23" s="24" t="s">
        <v>90</v>
      </c>
      <c r="E23" s="31"/>
      <c r="F23" s="11"/>
      <c r="G23" s="11"/>
    </row>
    <row r="24" spans="1:7" ht="30">
      <c r="A24" s="75"/>
      <c r="B24" s="24" t="s">
        <v>111</v>
      </c>
      <c r="C24" s="50" t="s">
        <v>44</v>
      </c>
      <c r="D24" s="24"/>
      <c r="E24" s="31"/>
      <c r="F24" s="11"/>
      <c r="G24" s="11"/>
    </row>
    <row r="25" spans="1:7" ht="15">
      <c r="A25" s="75"/>
      <c r="B25" s="54" t="s">
        <v>42</v>
      </c>
      <c r="C25" s="64">
        <v>1</v>
      </c>
      <c r="D25" s="40"/>
      <c r="E25" s="31"/>
      <c r="F25" s="11"/>
      <c r="G25" s="11"/>
    </row>
    <row r="26" spans="1:7" ht="15">
      <c r="A26" s="75"/>
      <c r="B26" s="17" t="s">
        <v>3</v>
      </c>
      <c r="C26" s="13"/>
      <c r="D26" s="24" t="s">
        <v>132</v>
      </c>
      <c r="E26" s="31"/>
      <c r="F26" s="11"/>
      <c r="G26" s="11"/>
    </row>
    <row r="27" spans="1:7" ht="15">
      <c r="A27" s="75"/>
      <c r="B27" s="18" t="s">
        <v>61</v>
      </c>
      <c r="C27" s="14">
        <f>IF(C17="yes",(IF(C26*5/100&lt;=1,1,C26*5/100)),1)</f>
        <v>1</v>
      </c>
      <c r="D27" s="25" t="s">
        <v>62</v>
      </c>
      <c r="E27" s="19"/>
      <c r="F27" s="11"/>
      <c r="G27" s="11"/>
    </row>
    <row r="28" spans="1:7" ht="30">
      <c r="A28" s="68"/>
      <c r="B28" s="17" t="s">
        <v>60</v>
      </c>
      <c r="C28" s="14">
        <f>IF(C25*C27&gt;=5,5,C25*C27)</f>
        <v>1</v>
      </c>
      <c r="D28" s="24" t="s">
        <v>5</v>
      </c>
      <c r="E28" s="12"/>
      <c r="F28" s="12"/>
      <c r="G28" s="11"/>
    </row>
    <row r="29" spans="1:7" ht="17.25">
      <c r="A29" s="67" t="s">
        <v>127</v>
      </c>
      <c r="B29" s="24" t="s">
        <v>63</v>
      </c>
      <c r="C29" s="13"/>
      <c r="D29" s="40" t="s">
        <v>81</v>
      </c>
      <c r="F29" s="11"/>
      <c r="G29" s="11"/>
    </row>
    <row r="30" spans="1:7" ht="30" customHeight="1">
      <c r="A30" s="75"/>
      <c r="B30" s="53" t="s">
        <v>67</v>
      </c>
      <c r="C30" s="64" t="s">
        <v>76</v>
      </c>
      <c r="D30" s="24"/>
      <c r="F30" s="11"/>
      <c r="G30" s="11"/>
    </row>
    <row r="31" spans="1:7" ht="15">
      <c r="A31" s="75"/>
      <c r="B31" s="24" t="s">
        <v>68</v>
      </c>
      <c r="C31" s="20"/>
      <c r="D31" s="24"/>
      <c r="F31" s="11"/>
      <c r="G31" s="11"/>
    </row>
    <row r="32" spans="1:7" ht="15">
      <c r="A32" s="68"/>
      <c r="B32" s="24" t="s">
        <v>69</v>
      </c>
      <c r="C32" s="20"/>
      <c r="D32" s="24"/>
      <c r="F32" s="11"/>
      <c r="G32" s="11"/>
    </row>
    <row r="33" spans="1:7" ht="30" customHeight="1">
      <c r="A33" s="67" t="s">
        <v>128</v>
      </c>
      <c r="B33" s="24" t="s">
        <v>70</v>
      </c>
      <c r="C33" s="13"/>
      <c r="D33" s="71" t="s">
        <v>134</v>
      </c>
      <c r="F33" s="11"/>
      <c r="G33" s="11"/>
    </row>
    <row r="34" spans="1:7" ht="30" customHeight="1">
      <c r="A34" s="68"/>
      <c r="B34" s="24" t="s">
        <v>71</v>
      </c>
      <c r="C34" s="13"/>
      <c r="D34" s="76"/>
      <c r="E34" s="12"/>
      <c r="F34" s="11"/>
      <c r="G34" s="11"/>
    </row>
    <row r="35" spans="1:7" ht="15" customHeight="1">
      <c r="A35" s="69" t="s">
        <v>129</v>
      </c>
      <c r="B35" s="53" t="s">
        <v>70</v>
      </c>
      <c r="C35" s="60" t="str">
        <f>IF(C33&gt;0,E35,IF(AND(C17="yes",C24="yes"),"FRF not for child food",IF(OR(C30="A",C30="B",C30="C",C30="50% ethanol"),IF(OR(C20&lt;500,C20&gt;10000),IF(C24="yes",C34*C29,"not applicable"),C34*C29),IF(C17="no",IF(C30="D",IF(OR(C20&lt;500,C20&gt;10000),IF(C24="yes",C34*C29/C25,"not applicable"),C34*C29/C25),IF(OR(C20&lt;500,C20&gt;10000),IF(C24="yes",IF(C16*C29/C21&lt;=60,C34*C29,60),"not applicable"),IF(C16*C29/C21&lt;=60,C34*C29,60))),IF(C30="D",C34*C29/C28,IF(C16*C29/C21*C27&lt;=60,C34*C29/C27,60))))))</f>
        <v>not applicable</v>
      </c>
      <c r="D35" s="71" t="s">
        <v>122</v>
      </c>
      <c r="E35" s="12" t="str">
        <f>IF(AND(C17="yes",C24="yes"),"FRF not for child food",IF(OR(C30="A",C30="B",C30="C",C30="50% ethanol"),IF(OR(C20&lt;500,C20&gt;10000),IF(C24="yes",C33*C21/C29,"not applicable"),C33*C21/C29),IF(C17="no",IF(C30="D",IF(OR(C20&lt;500,C20&gt;10000),IF(C24="yes",C33*C21/C29/C25,"not applicable"),C33*C21/C29/C25),IF(OR(C20&lt;500,C20&gt;10000),IF(C24="yes",IF(C16*C29/C21&lt;=60,C33*C21/C29,60),"not applicable"),IF(C16*C29/C21&lt;=60,C33*C21/C29,60))),IF(C30="D",C33*C21/C29/C28,IF(C16*C29/C21*C27&lt;=60,C33*C21/C29/C27,60)))))</f>
        <v>not applicable</v>
      </c>
      <c r="F35" s="11"/>
      <c r="G35" s="11"/>
    </row>
    <row r="36" spans="1:7" ht="15" customHeight="1">
      <c r="A36" s="70"/>
      <c r="B36" s="53" t="s">
        <v>71</v>
      </c>
      <c r="C36" s="59" t="e">
        <f>IF(C34&gt;0,E36,IF(OR(C30="A",C30="B",C30="C",C30="50% ethanol"),IF(OR(C20&lt;500,C20&gt;10000),IF(C24="yes","not applicable",C33/C29),"not applicable"),IF(C17="no",IF(C30="D",IF(OR(C20&lt;500,C20&gt;10000),IF(C24="yes","not applicable",C33/C29/C25),"not applicable"),IF(OR(C20&lt;500,C20&gt;10000),IF(C24="yes","not applicable",IF(C16/6&lt;=10,C33/C29,10)),"not applicable")),IF(C30="D",IF(OR(C20&lt;500,C20&gt;10000),IF(C24="yes","not applicable",C33/C29/C25),"not applicable"),IF(OR(C20&lt;500,C20&gt;10000),IF(C24="yes","not applicable",IF(C16/6&lt;=10,C33/C29,10)),"not applicable")))))</f>
        <v>#DIV/0!</v>
      </c>
      <c r="D36" s="72"/>
      <c r="E36" s="12">
        <f>IF(OR(C30="A",C30="B",C30="C",C30="50% ethanol"),IF(OR(C20&lt;500,C20&gt;10000),IF(C24="yes","not applicable",C34),"not applicable"),IF(C17="no",IF(C30="D",IF(OR(C20&lt;500,C20&gt;10000),IF(C24="yes","not applicable",C34/C25),"not applicable"),IF(OR(C20&lt;500,C20&gt;10000),IF(C24="yes","not applicable",IF(C16/6&lt;=10,C34,10)),"not applicable")),IF(C30="D",IF(OR(C20&lt;500,C20&gt;10000),IF(C24="yes","not applicable",C34/C25),"not applicable"),IF(OR(C20&lt;500,C20&gt;10000),IF(C24="yes","not applicable",IF(C16/6&lt;=10,C34,10)),"not applicable"))))</f>
        <v>0</v>
      </c>
      <c r="F36" s="11"/>
      <c r="G36" s="11"/>
    </row>
    <row r="37" spans="1:7" ht="30" customHeight="1">
      <c r="A37" s="74" t="s">
        <v>73</v>
      </c>
      <c r="B37" s="16" t="s">
        <v>4</v>
      </c>
      <c r="C37" s="51" t="str">
        <f>IF(AND(C17="yes",C24="yes"),"FRF not for child food",IF(OR(C30="A",C30="B",C30="C",C30="50% ethanol"),IF(OR(C20&lt;500,C20&gt;10000),IF(C24="yes",C16*C29/C21,"not applicable"),C16*C29/C21),IF(C17="no",IF(C30="D",IF(OR(C20&lt;500,C20&gt;10000),IF(C24="yes",C16*C25*C29/C21,"not applicable"),C16*C25*C29/C21),IF(OR(C20&lt;500,C20&gt;10000),IF(C24="yes",IF(C16*C29/C21&lt;=60,C16*C29/C21,60),"not applicable"),IF(C16*C29/C21&lt;=60,C16*C29/C21,60))),IF(C30="D",C16*C29/C21*C28,IF(C16*C29/C21*C27&lt;=60,C16*C27*C29/C21,60)))))</f>
        <v>not applicable</v>
      </c>
      <c r="D37" s="71" t="s">
        <v>89</v>
      </c>
      <c r="E37" s="12"/>
      <c r="F37" s="11"/>
      <c r="G37" s="11"/>
    </row>
    <row r="38" spans="1:7" ht="30" customHeight="1">
      <c r="A38" s="74"/>
      <c r="B38" s="16" t="s">
        <v>72</v>
      </c>
      <c r="C38" s="51">
        <f>IF(OR(C30="A",C30="B",C30="C",C30="50% ethanol"),IF(OR(C20&lt;500,C20&gt;10000),IF(C24="yes","not applicable",C16/6),"not applicable"),IF(C17="no",IF(C30="D",IF(OR(C20&lt;500,C20&gt;10000),IF(C24="yes","not applicable",C16*C25/6),"not applicable"),IF(OR(C20&lt;500,C20&gt;10000),IF(C24="yes","not applicable",IF(C16/6&lt;=10,C16/6,10)),"not applicable")),IF(C30="D",IF(OR(C20&lt;500,C20&gt;10000),IF(C24="yes","not applicable",C16*C25/6),"not applicable"),IF(OR(C20&lt;500,C20&gt;10000),IF(C24="yes","not applicable",IF(C16/6&lt;=10,C16/6,10)),"not applicable"))))</f>
        <v>0.0016666666666666668</v>
      </c>
      <c r="D38" s="72"/>
      <c r="E38" s="12"/>
      <c r="F38" s="11"/>
      <c r="G38" s="11"/>
    </row>
    <row r="39" spans="1:7" ht="30">
      <c r="A39" s="62" t="s">
        <v>79</v>
      </c>
      <c r="B39" s="16" t="s">
        <v>80</v>
      </c>
      <c r="C39" s="58" t="str">
        <f>IF(AND(C33&gt;0,C34&gt;0),"fill in only one test result",IF(C38="not applicable",IF(C33&gt;0,IF(C33&lt;=C37,"yes","no"),IF(C34&gt;0,IF(C34*C29&lt;=C37,"yes","no"),"no test results")),IF(C37="not applicable",IF(C34&gt;0,IF(C34&lt;=C38,"yes","no"),IF(C33&gt;0,IF(C33/C29&lt;=C38,"yes","no"),"no test results")),IF(C33&gt;0,IF(C33&lt;=C37,"yes",IF(C33/C29&lt;=C38,"yes","no")),IF(C34&gt;0,IF(C34&lt;=C38,"yes",IF(C34*C29&lt;=C37,"yes","no")),"no test results")))))</f>
        <v>no test results</v>
      </c>
      <c r="D39" s="40" t="s">
        <v>118</v>
      </c>
      <c r="E39" s="12"/>
      <c r="F39" s="11"/>
      <c r="G39" s="11"/>
    </row>
    <row r="40" spans="1:7" ht="15">
      <c r="A40" s="1"/>
      <c r="D40" s="12"/>
      <c r="E40" s="12"/>
      <c r="F40" s="11"/>
      <c r="G40" s="11"/>
    </row>
    <row r="41" spans="1:7" ht="15">
      <c r="A41" s="1"/>
      <c r="D41" s="12"/>
      <c r="E41" s="12"/>
      <c r="F41" s="11"/>
      <c r="G41" s="11"/>
    </row>
    <row r="42" ht="15" hidden="1">
      <c r="A42" s="2" t="s">
        <v>111</v>
      </c>
    </row>
    <row r="43" spans="1:3" ht="15" hidden="1">
      <c r="A43" s="2" t="s">
        <v>6</v>
      </c>
      <c r="B43" s="2" t="s">
        <v>0</v>
      </c>
      <c r="C43" s="2" t="s">
        <v>49</v>
      </c>
    </row>
    <row r="44" spans="1:3" ht="15" hidden="1">
      <c r="A44" s="2" t="s">
        <v>44</v>
      </c>
      <c r="B44" s="2" t="s">
        <v>44</v>
      </c>
      <c r="C44" s="2" t="s">
        <v>44</v>
      </c>
    </row>
    <row r="45" spans="1:3" ht="15" hidden="1">
      <c r="A45" s="2" t="s">
        <v>48</v>
      </c>
      <c r="B45" s="2">
        <v>1</v>
      </c>
      <c r="C45" s="2" t="s">
        <v>50</v>
      </c>
    </row>
    <row r="46" spans="1:3" ht="15" hidden="1">
      <c r="A46" s="2" t="s">
        <v>1</v>
      </c>
      <c r="B46" s="2">
        <v>2</v>
      </c>
      <c r="C46" s="2" t="s">
        <v>75</v>
      </c>
    </row>
    <row r="47" spans="2:3" ht="15" hidden="1">
      <c r="B47" s="2">
        <v>3</v>
      </c>
      <c r="C47" s="2" t="s">
        <v>76</v>
      </c>
    </row>
    <row r="48" spans="2:3" ht="15" hidden="1">
      <c r="B48" s="2">
        <v>4</v>
      </c>
      <c r="C48" s="2" t="s">
        <v>77</v>
      </c>
    </row>
    <row r="49" spans="2:3" ht="15" hidden="1">
      <c r="B49" s="2">
        <v>5</v>
      </c>
      <c r="C49" s="2" t="s">
        <v>78</v>
      </c>
    </row>
    <row r="50" ht="15" hidden="1">
      <c r="C50" s="2" t="s">
        <v>51</v>
      </c>
    </row>
  </sheetData>
  <sheetProtection password="D98D" sheet="1"/>
  <mergeCells count="11">
    <mergeCell ref="A29:A32"/>
    <mergeCell ref="A33:A34"/>
    <mergeCell ref="A35:A36"/>
    <mergeCell ref="D35:D36"/>
    <mergeCell ref="C12:D12"/>
    <mergeCell ref="D37:D38"/>
    <mergeCell ref="A37:A38"/>
    <mergeCell ref="A15:A17"/>
    <mergeCell ref="A18:A21"/>
    <mergeCell ref="A22:A28"/>
    <mergeCell ref="D33:D34"/>
  </mergeCells>
  <conditionalFormatting sqref="C39">
    <cfRule type="cellIs" priority="1" dxfId="2" operator="equal" stopIfTrue="1">
      <formula>"yes"</formula>
    </cfRule>
    <cfRule type="cellIs" priority="2" dxfId="1" operator="equal" stopIfTrue="1">
      <formula>"no"</formula>
    </cfRule>
    <cfRule type="cellIs" priority="3" dxfId="0" operator="lessThan" stopIfTrue="1">
      <formula>0</formula>
    </cfRule>
  </conditionalFormatting>
  <dataValidations count="9">
    <dataValidation type="list" allowBlank="1" showInputMessage="1" showErrorMessage="1" promptTitle="test medium" prompt="select the test medium you use for your test" error="you did not select the correct test medium" sqref="C30">
      <formula1>$C$44:$C$50</formula1>
    </dataValidation>
    <dataValidation type="decimal" operator="greaterThan" allowBlank="1" showInputMessage="1" showErrorMessage="1" prompt="insert the surface-to-volume ratio in your experimental set up" error="You did not insert the experimental surface-to-volume ratio" sqref="C29">
      <formula1>0</formula1>
    </dataValidation>
    <dataValidation type="list" allowBlank="1" showInputMessage="1" showErrorMessage="1" prompt="insert a whole number between 1 and 5" error="you did not inserted a whole number between 1 and 5" sqref="C25">
      <formula1>$B$44:$B$49</formula1>
    </dataValidation>
    <dataValidation type="decimal" operator="greaterThan" allowBlank="1" showInputMessage="1" showErrorMessage="1" prompt="insert the highest surface-to-volume ratio of your material/article in contact with real food" error="you need to insert the ratio of material surface to food volume" sqref="C21">
      <formula1>0</formula1>
    </dataValidation>
    <dataValidation allowBlank="1" showInputMessage="1" showErrorMessage="1" prompt="Insert the volume of the material/article if it is fillable" sqref="C20"/>
    <dataValidation type="list" allowBlank="1" showInputMessage="1" showErrorMessage="1" prompt="insert yes or no" error="you did not inserted yes or no" sqref="C17">
      <formula1>$A$44:$A$46</formula1>
    </dataValidation>
    <dataValidation type="decimal" operator="greaterThan" allowBlank="1" showInputMessage="1" showErrorMessage="1" prompt="Insert the Specific Migration Limit" error="You need ot insert a SML" sqref="C16">
      <formula1>0</formula1>
    </dataValidation>
    <dataValidation type="decimal" operator="greaterThanOrEqual" allowBlank="1" showInputMessage="1" showErrorMessage="1" prompt="Insert the fat content stated on the food declaration" error="You did not inserted the fat content of the food" sqref="C26">
      <formula1>0</formula1>
    </dataValidation>
    <dataValidation type="list" allowBlank="1" showInputMessage="1" showErrorMessage="1" prompt="insert yes or no" error="you did not insert yes or no" sqref="C24">
      <formula1>$A$44:$A$46</formula1>
    </dataValidation>
  </dataValidations>
  <printOptions/>
  <pageMargins left="0.7874015748031497" right="0.7874015748031497" top="0.7874015748031497" bottom="0.7874015748031497" header="0.31496062992125984" footer="0.31496062992125984"/>
  <pageSetup fitToHeight="1" fitToWidth="1" horizontalDpi="600" verticalDpi="600" orientation="landscape" paperSize="9" scale="80"/>
</worksheet>
</file>

<file path=xl/worksheets/sheet5.xml><?xml version="1.0" encoding="utf-8"?>
<worksheet xmlns="http://schemas.openxmlformats.org/spreadsheetml/2006/main" xmlns:r="http://schemas.openxmlformats.org/officeDocument/2006/relationships">
  <sheetPr>
    <pageSetUpPr fitToPage="1"/>
  </sheetPr>
  <dimension ref="A1:K50"/>
  <sheetViews>
    <sheetView zoomScale="80" zoomScaleNormal="80" zoomScalePageLayoutView="0" workbookViewId="0" topLeftCell="A1">
      <selection activeCell="A2" sqref="A2"/>
    </sheetView>
  </sheetViews>
  <sheetFormatPr defaultColWidth="9.140625" defaultRowHeight="15"/>
  <cols>
    <col min="1" max="1" width="27.28125" style="2" customWidth="1"/>
    <col min="2" max="2" width="39.140625" style="2" customWidth="1"/>
    <col min="3" max="3" width="14.7109375" style="2" customWidth="1"/>
    <col min="4" max="4" width="79.57421875" style="2" customWidth="1"/>
    <col min="5" max="5" width="18.421875" style="2" hidden="1" customWidth="1"/>
    <col min="6" max="6" width="21.421875" style="2" customWidth="1"/>
    <col min="7" max="7" width="18.57421875" style="2" customWidth="1"/>
    <col min="8" max="8" width="18.8515625" style="2" customWidth="1"/>
    <col min="9" max="16384" width="9.140625" style="2" customWidth="1"/>
  </cols>
  <sheetData>
    <row r="1" spans="1:3" ht="15">
      <c r="A1" s="1" t="s">
        <v>121</v>
      </c>
      <c r="B1" s="9"/>
      <c r="C1" s="9"/>
    </row>
    <row r="3" s="4" customFormat="1" ht="15.75">
      <c r="A3" s="41">
        <v>40675</v>
      </c>
    </row>
    <row r="4" s="4" customFormat="1" ht="15.75">
      <c r="A4" s="42" t="s">
        <v>91</v>
      </c>
    </row>
    <row r="6" spans="1:4" ht="15">
      <c r="A6" s="2" t="s">
        <v>53</v>
      </c>
      <c r="C6" s="26"/>
      <c r="D6" s="27" t="s">
        <v>66</v>
      </c>
    </row>
    <row r="7" spans="3:7" ht="15">
      <c r="C7" s="28"/>
      <c r="D7" s="27" t="s">
        <v>64</v>
      </c>
      <c r="F7" s="10"/>
      <c r="G7" s="27"/>
    </row>
    <row r="8" spans="3:7" ht="15">
      <c r="C8" s="29"/>
      <c r="D8" s="27" t="s">
        <v>65</v>
      </c>
      <c r="F8" s="10"/>
      <c r="G8" s="27"/>
    </row>
    <row r="9" spans="3:7" ht="15">
      <c r="C9" s="63"/>
      <c r="D9" s="27" t="s">
        <v>130</v>
      </c>
      <c r="F9" s="10"/>
      <c r="G9" s="27"/>
    </row>
    <row r="10" spans="3:7" ht="15">
      <c r="C10" s="10"/>
      <c r="D10" s="27"/>
      <c r="F10" s="10"/>
      <c r="G10" s="27"/>
    </row>
    <row r="11" spans="1:7" ht="15">
      <c r="A11" s="2" t="s">
        <v>106</v>
      </c>
      <c r="B11" s="2" t="s">
        <v>107</v>
      </c>
      <c r="C11" s="10" t="s">
        <v>108</v>
      </c>
      <c r="D11" s="27"/>
      <c r="F11" s="10"/>
      <c r="G11" s="27"/>
    </row>
    <row r="12" spans="1:11" ht="30" customHeight="1">
      <c r="A12" s="1"/>
      <c r="C12" s="73" t="s">
        <v>109</v>
      </c>
      <c r="D12" s="73"/>
      <c r="I12" s="10"/>
      <c r="J12" s="10"/>
      <c r="K12" s="10"/>
    </row>
    <row r="13" spans="1:11" ht="15" customHeight="1">
      <c r="A13" s="1"/>
      <c r="C13" s="55"/>
      <c r="D13" s="55"/>
      <c r="I13" s="10"/>
      <c r="J13" s="10"/>
      <c r="K13" s="10"/>
    </row>
    <row r="14" spans="1:11" ht="15">
      <c r="A14" s="61" t="s">
        <v>124</v>
      </c>
      <c r="D14" s="57" t="s">
        <v>117</v>
      </c>
      <c r="I14" s="10"/>
      <c r="J14" s="10"/>
      <c r="K14" s="10"/>
    </row>
    <row r="15" spans="1:4" ht="15">
      <c r="A15" s="67" t="s">
        <v>125</v>
      </c>
      <c r="B15" s="52" t="s">
        <v>54</v>
      </c>
      <c r="C15" s="65" t="s">
        <v>112</v>
      </c>
      <c r="D15" s="24"/>
    </row>
    <row r="16" spans="1:7" ht="15">
      <c r="A16" s="75"/>
      <c r="B16" s="52" t="s">
        <v>2</v>
      </c>
      <c r="C16" s="65">
        <v>15</v>
      </c>
      <c r="D16" s="56" t="s">
        <v>133</v>
      </c>
      <c r="F16" s="11"/>
      <c r="G16" s="11"/>
    </row>
    <row r="17" spans="1:8" ht="59.25" customHeight="1">
      <c r="A17" s="68"/>
      <c r="B17" s="53" t="s">
        <v>47</v>
      </c>
      <c r="C17" s="64" t="s">
        <v>1</v>
      </c>
      <c r="D17" s="44"/>
      <c r="E17" s="30"/>
      <c r="F17" s="30"/>
      <c r="G17" s="30"/>
      <c r="H17" s="15"/>
    </row>
    <row r="18" spans="1:8" ht="15">
      <c r="A18" s="67" t="s">
        <v>55</v>
      </c>
      <c r="B18" s="53" t="s">
        <v>56</v>
      </c>
      <c r="C18" s="22"/>
      <c r="D18" s="23"/>
      <c r="F18" s="15"/>
      <c r="G18" s="15"/>
      <c r="H18" s="15"/>
    </row>
    <row r="19" spans="1:8" ht="15">
      <c r="A19" s="75"/>
      <c r="B19" s="53" t="s">
        <v>57</v>
      </c>
      <c r="C19" s="22"/>
      <c r="D19" s="23"/>
      <c r="F19" s="15"/>
      <c r="G19" s="15"/>
      <c r="H19" s="15"/>
    </row>
    <row r="20" spans="1:7" ht="47.25">
      <c r="A20" s="75"/>
      <c r="B20" s="53" t="s">
        <v>52</v>
      </c>
      <c r="C20" s="21"/>
      <c r="D20" s="24" t="s">
        <v>123</v>
      </c>
      <c r="F20" s="11"/>
      <c r="G20" s="11"/>
    </row>
    <row r="21" spans="1:7" ht="47.25">
      <c r="A21" s="68"/>
      <c r="B21" s="24" t="s">
        <v>74</v>
      </c>
      <c r="C21" s="21"/>
      <c r="D21" s="24" t="s">
        <v>115</v>
      </c>
      <c r="F21" s="11"/>
      <c r="G21" s="11"/>
    </row>
    <row r="22" spans="1:7" ht="15">
      <c r="A22" s="67" t="s">
        <v>126</v>
      </c>
      <c r="B22" s="24" t="s">
        <v>58</v>
      </c>
      <c r="C22" s="20"/>
      <c r="D22" s="24"/>
      <c r="F22" s="11"/>
      <c r="G22" s="11"/>
    </row>
    <row r="23" spans="1:7" ht="15">
      <c r="A23" s="75"/>
      <c r="B23" s="24" t="s">
        <v>59</v>
      </c>
      <c r="C23" s="20"/>
      <c r="D23" s="24" t="s">
        <v>90</v>
      </c>
      <c r="E23" s="31"/>
      <c r="F23" s="11"/>
      <c r="G23" s="11"/>
    </row>
    <row r="24" spans="1:7" ht="30">
      <c r="A24" s="75"/>
      <c r="B24" s="24" t="s">
        <v>111</v>
      </c>
      <c r="C24" s="50" t="s">
        <v>44</v>
      </c>
      <c r="D24" s="24"/>
      <c r="E24" s="31"/>
      <c r="F24" s="11"/>
      <c r="G24" s="11"/>
    </row>
    <row r="25" spans="1:7" ht="15">
      <c r="A25" s="75"/>
      <c r="B25" s="54" t="s">
        <v>42</v>
      </c>
      <c r="C25" s="64">
        <v>1</v>
      </c>
      <c r="D25" s="40"/>
      <c r="E25" s="31"/>
      <c r="F25" s="11"/>
      <c r="G25" s="11"/>
    </row>
    <row r="26" spans="1:7" ht="15">
      <c r="A26" s="75"/>
      <c r="B26" s="17" t="s">
        <v>3</v>
      </c>
      <c r="C26" s="13"/>
      <c r="D26" s="24" t="s">
        <v>132</v>
      </c>
      <c r="E26" s="31"/>
      <c r="F26" s="11"/>
      <c r="G26" s="11"/>
    </row>
    <row r="27" spans="1:7" ht="15">
      <c r="A27" s="75"/>
      <c r="B27" s="18" t="s">
        <v>61</v>
      </c>
      <c r="C27" s="14">
        <f>IF(C17="yes",(IF(C26*5/100&lt;=1,1,C26*5/100)),1)</f>
        <v>1</v>
      </c>
      <c r="D27" s="25" t="s">
        <v>62</v>
      </c>
      <c r="E27" s="19"/>
      <c r="F27" s="11"/>
      <c r="G27" s="11"/>
    </row>
    <row r="28" spans="1:7" ht="30">
      <c r="A28" s="68"/>
      <c r="B28" s="17" t="s">
        <v>60</v>
      </c>
      <c r="C28" s="14">
        <f>IF(C25*C27&gt;=5,5,C25*C27)</f>
        <v>1</v>
      </c>
      <c r="D28" s="24" t="s">
        <v>5</v>
      </c>
      <c r="E28" s="12"/>
      <c r="F28" s="12"/>
      <c r="G28" s="11"/>
    </row>
    <row r="29" spans="1:7" ht="17.25">
      <c r="A29" s="67" t="s">
        <v>127</v>
      </c>
      <c r="B29" s="24" t="s">
        <v>63</v>
      </c>
      <c r="C29" s="13"/>
      <c r="D29" s="40" t="s">
        <v>81</v>
      </c>
      <c r="F29" s="11"/>
      <c r="G29" s="11"/>
    </row>
    <row r="30" spans="1:7" ht="30" customHeight="1">
      <c r="A30" s="75"/>
      <c r="B30" s="53" t="s">
        <v>67</v>
      </c>
      <c r="C30" s="64" t="s">
        <v>76</v>
      </c>
      <c r="D30" s="24"/>
      <c r="F30" s="11"/>
      <c r="G30" s="11"/>
    </row>
    <row r="31" spans="1:7" ht="15">
      <c r="A31" s="75"/>
      <c r="B31" s="24" t="s">
        <v>68</v>
      </c>
      <c r="C31" s="20"/>
      <c r="D31" s="24"/>
      <c r="F31" s="11"/>
      <c r="G31" s="11"/>
    </row>
    <row r="32" spans="1:7" ht="15">
      <c r="A32" s="68"/>
      <c r="B32" s="24" t="s">
        <v>69</v>
      </c>
      <c r="C32" s="20"/>
      <c r="D32" s="24"/>
      <c r="F32" s="11"/>
      <c r="G32" s="11"/>
    </row>
    <row r="33" spans="1:7" ht="15" customHeight="1">
      <c r="A33" s="67" t="s">
        <v>128</v>
      </c>
      <c r="B33" s="24" t="s">
        <v>70</v>
      </c>
      <c r="C33" s="13"/>
      <c r="D33" s="71" t="s">
        <v>134</v>
      </c>
      <c r="F33" s="11"/>
      <c r="G33" s="11"/>
    </row>
    <row r="34" spans="1:7" ht="15" customHeight="1">
      <c r="A34" s="68"/>
      <c r="B34" s="24" t="s">
        <v>71</v>
      </c>
      <c r="C34" s="13"/>
      <c r="D34" s="76"/>
      <c r="E34" s="12"/>
      <c r="F34" s="11"/>
      <c r="G34" s="11"/>
    </row>
    <row r="35" spans="1:7" ht="30" customHeight="1">
      <c r="A35" s="69" t="s">
        <v>129</v>
      </c>
      <c r="B35" s="53" t="s">
        <v>70</v>
      </c>
      <c r="C35" s="60" t="str">
        <f>IF(C33&gt;0,E35,IF(AND(C17="yes",C24="yes"),"FRF not for child food",IF(OR(C30="A",C30="B",C30="C",C30="50% ethanol"),IF(OR(C20&lt;500,C20&gt;10000),IF(C24="yes",C34*C29,"not applicable"),C34*C29),IF(C17="no",IF(C30="D",IF(OR(C20&lt;500,C20&gt;10000),IF(C24="yes",C34*C29/C25,"not applicable"),C34*C29/C25),IF(OR(C20&lt;500,C20&gt;10000),IF(C24="yes",IF(C16*C29/C21&lt;=60,C34*C29,60),"not applicable"),IF(C16*C29/C21&lt;=60,C34*C29,60))),IF(C30="D",C34*C29/C28,IF(C16*C29/C21*C27&lt;=60,C34*C29/C27,60))))))</f>
        <v>not applicable</v>
      </c>
      <c r="D35" s="71" t="s">
        <v>122</v>
      </c>
      <c r="E35" s="12" t="str">
        <f>IF(AND(C17="yes",C24="yes"),"FRF not for child food",IF(OR(C30="A",C30="B",C30="C",C30="50% ethanol"),IF(OR(C20&lt;500,C20&gt;10000),IF(C24="yes",C33*C21/C29,"not applicable"),C33*C21/C29),IF(C17="no",IF(C30="D",IF(OR(C20&lt;500,C20&gt;10000),IF(C24="yes",C33*C21/C29/C25,"not applicable"),C33*C21/C29/C25),IF(OR(C20&lt;500,C20&gt;10000),IF(C24="yes",IF(C16*C29/C21&lt;=60,C33*C21/C29,60),"not applicable"),IF(C16*C29/C21&lt;=60,C33*C21/C29,60))),IF(C30="D",C33*C21/C29/C28,IF(C16*C29/C21*C27&lt;=60,C33*C21/C29/C27,60)))))</f>
        <v>not applicable</v>
      </c>
      <c r="F35" s="11"/>
      <c r="G35" s="11"/>
    </row>
    <row r="36" spans="1:7" ht="30" customHeight="1">
      <c r="A36" s="70"/>
      <c r="B36" s="53" t="s">
        <v>71</v>
      </c>
      <c r="C36" s="59" t="e">
        <f>IF(C34&gt;0,E36,IF(OR(C30="A",C30="B",C30="C",C30="50% ethanol"),IF(OR(C20&lt;500,C20&gt;10000),IF(C24="yes","not applicable",C33/C29),"not applicable"),IF(C17="no",IF(C30="D",IF(OR(C20&lt;500,C20&gt;10000),IF(C24="yes","not applicable",C33/C29/C25),"not applicable"),IF(OR(C20&lt;500,C20&gt;10000),IF(C24="yes","not applicable",IF(C16/6&lt;=10,C33/C29,10)),"not applicable")),IF(C30="D",IF(OR(C20&lt;500,C20&gt;10000),IF(C24="yes","not applicable",C33/C29/C25),"not applicable"),IF(OR(C20&lt;500,C20&gt;10000),IF(C24="yes","not applicable",IF(C16/6&lt;=10,C33/C29,10)),"not applicable")))))</f>
        <v>#DIV/0!</v>
      </c>
      <c r="D36" s="72"/>
      <c r="E36" s="12">
        <f>IF(OR(C30="A",C30="B",C30="C",C30="50% ethanol"),IF(OR(C20&lt;500,C20&gt;10000),IF(C24="yes","not applicable",C34),"not applicable"),IF(C17="no",IF(C30="D",IF(OR(C20&lt;500,C20&gt;10000),IF(C24="yes","not applicable",C34/C25),"not applicable"),IF(OR(C20&lt;500,C20&gt;10000),IF(C24="yes","not applicable",IF(C16/6&lt;=10,C34,10)),"not applicable")),IF(C30="D",IF(OR(C20&lt;500,C20&gt;10000),IF(C24="yes","not applicable",C34/C25),"not applicable"),IF(OR(C20&lt;500,C20&gt;10000),IF(C24="yes","not applicable",IF(C16/6&lt;=10,C34,10)),"not applicable"))))</f>
        <v>0</v>
      </c>
      <c r="F36" s="11"/>
      <c r="G36" s="11"/>
    </row>
    <row r="37" spans="1:7" ht="30" customHeight="1">
      <c r="A37" s="74" t="s">
        <v>73</v>
      </c>
      <c r="B37" s="16" t="s">
        <v>4</v>
      </c>
      <c r="C37" s="51" t="str">
        <f>IF(AND(C17="yes",C24="yes"),"FRF not for child food",IF(OR(C30="A",C30="B",C30="C",C30="50% ethanol"),IF(OR(C20&lt;500,C20&gt;10000),IF(C24="yes",C16*C29/C21,"not applicable"),C16*C29/C21),IF(C17="no",IF(C30="D",IF(OR(C20&lt;500,C20&gt;10000),IF(C24="yes",C16*C25*C29/C21,"not applicable"),C16*C25*C29/C21),IF(OR(C20&lt;500,C20&gt;10000),IF(C24="yes",IF(C16*C29/C21&lt;=60,C16*C29/C21,60),"not applicable"),IF(C16*C29/C21&lt;=60,C16*C29/C21,60))),IF(C30="D",C16*C29/C21*C28,IF(C16*C29/C21*C27&lt;=60,C16*C27*C29/C21,60)))))</f>
        <v>not applicable</v>
      </c>
      <c r="D37" s="71" t="s">
        <v>89</v>
      </c>
      <c r="E37" s="12"/>
      <c r="F37" s="11"/>
      <c r="G37" s="11"/>
    </row>
    <row r="38" spans="1:7" ht="30" customHeight="1">
      <c r="A38" s="74"/>
      <c r="B38" s="16" t="s">
        <v>72</v>
      </c>
      <c r="C38" s="51">
        <f>IF(OR(C30="A",C30="B",C30="C",C30="50% ethanol"),IF(OR(C20&lt;500,C20&gt;10000),IF(C24="yes","not applicable",C16/6),"not applicable"),IF(C17="no",IF(C30="D",IF(OR(C20&lt;500,C20&gt;10000),IF(C24="yes","not applicable",C16*C25/6),"not applicable"),IF(OR(C20&lt;500,C20&gt;10000),IF(C24="yes","not applicable",IF(C16/6&lt;=10,C16/6,10)),"not applicable")),IF(C30="D",IF(OR(C20&lt;500,C20&gt;10000),IF(C24="yes","not applicable",C16*C25/6),"not applicable"),IF(OR(C20&lt;500,C20&gt;10000),IF(C24="yes","not applicable",IF(C16/6&lt;=10,C16/6,10)),"not applicable"))))</f>
        <v>2.5</v>
      </c>
      <c r="D38" s="72"/>
      <c r="E38" s="12"/>
      <c r="F38" s="11"/>
      <c r="G38" s="11"/>
    </row>
    <row r="39" spans="1:7" ht="30">
      <c r="A39" s="62" t="s">
        <v>79</v>
      </c>
      <c r="B39" s="16" t="s">
        <v>80</v>
      </c>
      <c r="C39" s="58" t="str">
        <f>IF(AND(C33&gt;0,C34&gt;0),"fill in only one test result",IF(C38="not applicable",IF(C33&gt;0,IF(C33&lt;=C37,"yes","no"),IF(C34&gt;0,IF(C34*C29&lt;=C37,"yes","no"),"no test results")),IF(C37="not applicable",IF(C34&gt;0,IF(C34&lt;=C38,"yes","no"),IF(C33&gt;0,IF(C33/C29&lt;=C38,"yes","no"),"no test results")),IF(C33&gt;0,IF(C33&lt;=C37,"yes",IF(C33/C29&lt;=C38,"yes","no")),IF(C34&gt;0,IF(C34&lt;=C38,"yes",IF(C34*C29&lt;=C37,"yes","no")),"no test results")))))</f>
        <v>no test results</v>
      </c>
      <c r="D39" s="40" t="s">
        <v>118</v>
      </c>
      <c r="E39" s="12"/>
      <c r="F39" s="11"/>
      <c r="G39" s="11"/>
    </row>
    <row r="40" spans="1:7" ht="15">
      <c r="A40" s="1"/>
      <c r="D40" s="12"/>
      <c r="E40" s="12"/>
      <c r="F40" s="11"/>
      <c r="G40" s="11"/>
    </row>
    <row r="41" spans="1:7" ht="15">
      <c r="A41" s="1"/>
      <c r="D41" s="12"/>
      <c r="E41" s="12"/>
      <c r="F41" s="11"/>
      <c r="G41" s="11"/>
    </row>
    <row r="42" ht="15" hidden="1">
      <c r="A42" s="2" t="s">
        <v>111</v>
      </c>
    </row>
    <row r="43" spans="1:3" ht="15" hidden="1">
      <c r="A43" s="2" t="s">
        <v>6</v>
      </c>
      <c r="B43" s="2" t="s">
        <v>0</v>
      </c>
      <c r="C43" s="2" t="s">
        <v>49</v>
      </c>
    </row>
    <row r="44" spans="1:3" ht="15" hidden="1">
      <c r="A44" s="2" t="s">
        <v>44</v>
      </c>
      <c r="B44" s="2" t="s">
        <v>44</v>
      </c>
      <c r="C44" s="2" t="s">
        <v>44</v>
      </c>
    </row>
    <row r="45" spans="1:3" ht="15" hidden="1">
      <c r="A45" s="2" t="s">
        <v>48</v>
      </c>
      <c r="B45" s="2">
        <v>1</v>
      </c>
      <c r="C45" s="2" t="s">
        <v>50</v>
      </c>
    </row>
    <row r="46" spans="1:3" ht="15" hidden="1">
      <c r="A46" s="2" t="s">
        <v>1</v>
      </c>
      <c r="B46" s="2">
        <v>2</v>
      </c>
      <c r="C46" s="2" t="s">
        <v>75</v>
      </c>
    </row>
    <row r="47" spans="2:3" ht="15" hidden="1">
      <c r="B47" s="2">
        <v>3</v>
      </c>
      <c r="C47" s="2" t="s">
        <v>76</v>
      </c>
    </row>
    <row r="48" spans="2:3" ht="15" hidden="1">
      <c r="B48" s="2">
        <v>4</v>
      </c>
      <c r="C48" s="2" t="s">
        <v>77</v>
      </c>
    </row>
    <row r="49" spans="2:3" ht="15" hidden="1">
      <c r="B49" s="2">
        <v>5</v>
      </c>
      <c r="C49" s="2" t="s">
        <v>78</v>
      </c>
    </row>
    <row r="50" ht="15" hidden="1">
      <c r="C50" s="2" t="s">
        <v>51</v>
      </c>
    </row>
  </sheetData>
  <sheetProtection password="D98D" sheet="1"/>
  <mergeCells count="11">
    <mergeCell ref="C12:D12"/>
    <mergeCell ref="D37:D38"/>
    <mergeCell ref="A37:A38"/>
    <mergeCell ref="A15:A17"/>
    <mergeCell ref="A18:A21"/>
    <mergeCell ref="A22:A28"/>
    <mergeCell ref="D33:D34"/>
    <mergeCell ref="A29:A32"/>
    <mergeCell ref="A33:A34"/>
    <mergeCell ref="A35:A36"/>
    <mergeCell ref="D35:D36"/>
  </mergeCells>
  <conditionalFormatting sqref="C39">
    <cfRule type="cellIs" priority="1" dxfId="2" operator="equal" stopIfTrue="1">
      <formula>"yes"</formula>
    </cfRule>
    <cfRule type="cellIs" priority="2" dxfId="1" operator="equal" stopIfTrue="1">
      <formula>"no"</formula>
    </cfRule>
    <cfRule type="cellIs" priority="3" dxfId="0" operator="lessThan" stopIfTrue="1">
      <formula>0</formula>
    </cfRule>
  </conditionalFormatting>
  <dataValidations count="9">
    <dataValidation type="list" allowBlank="1" showInputMessage="1" showErrorMessage="1" promptTitle="test medium" prompt="select the test medium you use for your test" error="you did not select the correct test medium" sqref="C30">
      <formula1>$C$44:$C$50</formula1>
    </dataValidation>
    <dataValidation type="decimal" operator="greaterThan" allowBlank="1" showInputMessage="1" showErrorMessage="1" prompt="insert the surface-to-volume ratio in your experimental set up" error="You did not insert the experimental surface-to-volume ratio" sqref="C29">
      <formula1>0</formula1>
    </dataValidation>
    <dataValidation type="list" allowBlank="1" showInputMessage="1" showErrorMessage="1" prompt="insert a whole number between 1 and 5" error="you did not inserted a whole number between 1 and 5" sqref="C25">
      <formula1>$B$44:$B$49</formula1>
    </dataValidation>
    <dataValidation type="decimal" operator="greaterThan" allowBlank="1" showInputMessage="1" showErrorMessage="1" prompt="insert the highest surface-to-volume ratio of your material/article in contact with real food" error="you need to insert the ratio of material surface to food volume" sqref="C21">
      <formula1>0</formula1>
    </dataValidation>
    <dataValidation allowBlank="1" showInputMessage="1" showErrorMessage="1" prompt="Insert the volume of the material/article if it is fillable" sqref="C20"/>
    <dataValidation type="list" allowBlank="1" showInputMessage="1" showErrorMessage="1" prompt="insert yes or no" error="you did not inserted yes or no" sqref="C17">
      <formula1>$A$44:$A$46</formula1>
    </dataValidation>
    <dataValidation type="decimal" operator="greaterThan" allowBlank="1" showInputMessage="1" showErrorMessage="1" prompt="Insert the Specific Migration Limit" error="You need ot insert a SML" sqref="C16">
      <formula1>0</formula1>
    </dataValidation>
    <dataValidation type="decimal" operator="greaterThanOrEqual" allowBlank="1" showInputMessage="1" showErrorMessage="1" prompt="Insert the fat content stated on the food declaration" error="You did not inserted the fat content of the food" sqref="C26">
      <formula1>0</formula1>
    </dataValidation>
    <dataValidation type="list" allowBlank="1" showInputMessage="1" showErrorMessage="1" prompt="insert yes or no" error="you did not insert yes or no" sqref="C24">
      <formula1>$A$44:$A$46</formula1>
    </dataValidation>
  </dataValidations>
  <printOptions/>
  <pageMargins left="0.7874015748031497" right="0.7874015748031497" top="0.7874015748031497" bottom="0.7874015748031497" header="0.31496062992125984" footer="0.31496062992125984"/>
  <pageSetup fitToHeight="1" fitToWidth="1" horizontalDpi="600" verticalDpi="600" orientation="landscape" paperSize="9" scale="80"/>
</worksheet>
</file>

<file path=xl/worksheets/sheet6.xml><?xml version="1.0" encoding="utf-8"?>
<worksheet xmlns="http://schemas.openxmlformats.org/spreadsheetml/2006/main" xmlns:r="http://schemas.openxmlformats.org/officeDocument/2006/relationships">
  <dimension ref="A1:A3"/>
  <sheetViews>
    <sheetView zoomScalePageLayoutView="0" workbookViewId="0" topLeftCell="A1">
      <selection activeCell="A4" sqref="A4"/>
    </sheetView>
  </sheetViews>
  <sheetFormatPr defaultColWidth="9.140625" defaultRowHeight="15"/>
  <cols>
    <col min="1" max="1" width="60.57421875" style="0" customWidth="1"/>
  </cols>
  <sheetData>
    <row r="1" s="33" customFormat="1" ht="120">
      <c r="A1" s="34" t="s">
        <v>82</v>
      </c>
    </row>
    <row r="3" ht="75">
      <c r="A3" s="35" t="s">
        <v>83</v>
      </c>
    </row>
  </sheetData>
  <sheetProtection password="D98D" sheet="1"/>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cols>
    <col min="1" max="1" width="60.57421875" style="0" customWidth="1"/>
  </cols>
  <sheetData>
    <row r="1" ht="45">
      <c r="A1" s="32" t="s">
        <v>84</v>
      </c>
    </row>
  </sheetData>
  <sheetProtection password="D98D" sheet="1"/>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A7"/>
  <sheetViews>
    <sheetView zoomScalePageLayoutView="0" workbookViewId="0" topLeftCell="A1">
      <selection activeCell="A6" sqref="A6"/>
    </sheetView>
  </sheetViews>
  <sheetFormatPr defaultColWidth="9.140625" defaultRowHeight="15"/>
  <cols>
    <col min="1" max="1" width="60.57421875" style="0" customWidth="1"/>
  </cols>
  <sheetData>
    <row r="1" ht="405">
      <c r="A1" s="32" t="s">
        <v>98</v>
      </c>
    </row>
    <row r="3" ht="15">
      <c r="A3" s="38" t="s">
        <v>85</v>
      </c>
    </row>
    <row r="4" ht="15">
      <c r="A4" s="37"/>
    </row>
    <row r="5" ht="64.5">
      <c r="A5" s="37" t="s">
        <v>86</v>
      </c>
    </row>
    <row r="6" ht="15">
      <c r="A6" s="37"/>
    </row>
    <row r="7" ht="15">
      <c r="A7" s="36"/>
    </row>
  </sheetData>
  <sheetProtection password="D98D" sheet="1"/>
  <printOptions/>
  <pageMargins left="0.75" right="0.75" top="1" bottom="1" header="0.5" footer="0.5"/>
  <pageSetup horizontalDpi="1200" verticalDpi="12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CRL-NRL network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FRF-DRF-TRF 3. draft version</dc:title>
  <dc:subject>Effective SML's i simulant D and fatty foods</dc:subject>
  <dc:creator>4. Amendment Task Force </dc:creator>
  <cp:keywords/>
  <dc:description/>
  <cp:lastModifiedBy>Ane Sand</cp:lastModifiedBy>
  <cp:lastPrinted>2009-12-10T13:07:22Z</cp:lastPrinted>
  <dcterms:created xsi:type="dcterms:W3CDTF">2008-12-05T09:59:56Z</dcterms:created>
  <dcterms:modified xsi:type="dcterms:W3CDTF">2011-12-16T12:19:29Z</dcterms:modified>
  <cp:category/>
  <cp:version/>
  <cp:contentType/>
  <cp:contentStatus/>
</cp:coreProperties>
</file>